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etherton/Downloads/"/>
    </mc:Choice>
  </mc:AlternateContent>
  <xr:revisionPtr revIDLastSave="0" documentId="13_ncr:1_{DAB9063A-9BF8-EC42-A928-28E1A1E79381}" xr6:coauthVersionLast="47" xr6:coauthVersionMax="47" xr10:uidLastSave="{00000000-0000-0000-0000-000000000000}"/>
  <bookViews>
    <workbookView xWindow="0" yWindow="500" windowWidth="28800" windowHeight="17500" xr2:uid="{29DD0136-3482-4F46-A6EE-484172D6DC05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B31" i="2" s="1"/>
  <c r="C29" i="2"/>
  <c r="C26" i="2"/>
  <c r="C23" i="2"/>
  <c r="C20" i="2"/>
  <c r="C17" i="2"/>
  <c r="C14" i="2"/>
  <c r="C11" i="2"/>
  <c r="G30" i="1"/>
  <c r="G27" i="1"/>
  <c r="G24" i="1"/>
  <c r="G21" i="1"/>
  <c r="G18" i="1"/>
  <c r="G15" i="1"/>
  <c r="G12" i="1"/>
  <c r="G9" i="1"/>
  <c r="G6" i="1"/>
  <c r="F31" i="1"/>
  <c r="B30" i="2" s="1"/>
  <c r="F30" i="1"/>
  <c r="B29" i="2" s="1"/>
  <c r="F29" i="1"/>
  <c r="B28" i="2" s="1"/>
  <c r="F28" i="1"/>
  <c r="B27" i="2" s="1"/>
  <c r="F27" i="1"/>
  <c r="B26" i="2" s="1"/>
  <c r="F26" i="1"/>
  <c r="B25" i="2" s="1"/>
  <c r="F25" i="1"/>
  <c r="B24" i="2" s="1"/>
  <c r="F24" i="1"/>
  <c r="B23" i="2" s="1"/>
  <c r="F23" i="1"/>
  <c r="B22" i="2" s="1"/>
  <c r="F22" i="1"/>
  <c r="B21" i="2" s="1"/>
  <c r="F21" i="1"/>
  <c r="B20" i="2" s="1"/>
  <c r="F20" i="1"/>
  <c r="B19" i="2" s="1"/>
  <c r="F19" i="1"/>
  <c r="B18" i="2" s="1"/>
  <c r="F18" i="1"/>
  <c r="B17" i="2" s="1"/>
  <c r="F17" i="1"/>
  <c r="B16" i="2" s="1"/>
  <c r="F16" i="1"/>
  <c r="B15" i="2" s="1"/>
  <c r="F15" i="1"/>
  <c r="B14" i="2" s="1"/>
  <c r="F14" i="1"/>
  <c r="B13" i="2" s="1"/>
  <c r="F13" i="1"/>
  <c r="B12" i="2" s="1"/>
  <c r="F12" i="1"/>
  <c r="B11" i="2" s="1"/>
  <c r="F11" i="1"/>
  <c r="B10" i="2" s="1"/>
  <c r="F10" i="1"/>
  <c r="B9" i="2" s="1"/>
  <c r="F9" i="1"/>
  <c r="B8" i="2" s="1"/>
  <c r="F8" i="1"/>
  <c r="B7" i="2" s="1"/>
  <c r="F7" i="1"/>
  <c r="B6" i="2" s="1"/>
  <c r="F6" i="1"/>
  <c r="B5" i="2" s="1"/>
  <c r="C8" i="2"/>
  <c r="C5" i="2"/>
  <c r="C2" i="2"/>
  <c r="F5" i="1"/>
  <c r="B4" i="2" s="1"/>
  <c r="F4" i="1"/>
  <c r="B3" i="2" s="1"/>
  <c r="G3" i="1"/>
  <c r="F3" i="1"/>
  <c r="B2" i="2" s="1"/>
  <c r="K4" i="1" l="1"/>
  <c r="J13" i="1" s="1"/>
  <c r="K2" i="1"/>
  <c r="D14" i="2"/>
  <c r="E14" i="2" s="1"/>
  <c r="H15" i="1" s="1"/>
  <c r="F14" i="2" s="1"/>
  <c r="D23" i="2"/>
  <c r="E23" i="2" s="1"/>
  <c r="H24" i="1" s="1"/>
  <c r="F23" i="2" s="1"/>
  <c r="D26" i="2"/>
  <c r="E26" i="2" s="1"/>
  <c r="H27" i="1" s="1"/>
  <c r="F26" i="2" s="1"/>
  <c r="D17" i="2"/>
  <c r="E17" i="2" s="1"/>
  <c r="H18" i="1" s="1"/>
  <c r="F17" i="2" s="1"/>
  <c r="D5" i="2"/>
  <c r="E5" i="2" s="1"/>
  <c r="H6" i="1" s="1"/>
  <c r="F5" i="2" s="1"/>
  <c r="D8" i="2"/>
  <c r="E8" i="2" s="1"/>
  <c r="H9" i="1" s="1"/>
  <c r="F8" i="2" s="1"/>
  <c r="D29" i="2"/>
  <c r="E29" i="2" s="1"/>
  <c r="H30" i="1" s="1"/>
  <c r="F29" i="2" s="1"/>
  <c r="D20" i="2"/>
  <c r="E20" i="2" s="1"/>
  <c r="H21" i="1" s="1"/>
  <c r="F20" i="2" s="1"/>
  <c r="D11" i="2"/>
  <c r="E11" i="2" s="1"/>
  <c r="H12" i="1" s="1"/>
  <c r="F11" i="2" s="1"/>
  <c r="D2" i="2"/>
  <c r="E2" i="2" s="1"/>
  <c r="H3" i="1" s="1"/>
  <c r="F2" i="2" l="1"/>
  <c r="F33" i="2" s="1"/>
  <c r="K6" i="1"/>
  <c r="K9" i="1" l="1"/>
</calcChain>
</file>

<file path=xl/sharedStrings.xml><?xml version="1.0" encoding="utf-8"?>
<sst xmlns="http://schemas.openxmlformats.org/spreadsheetml/2006/main" count="28" uniqueCount="25">
  <si>
    <t>Independent learning</t>
  </si>
  <si>
    <t>Seeking, reflecting and responding to feedback</t>
  </si>
  <si>
    <t>Organisation and prioritisation</t>
  </si>
  <si>
    <t>Working with others</t>
  </si>
  <si>
    <t>Individuals, communities and populations</t>
  </si>
  <si>
    <t>Reasoning and intervention</t>
  </si>
  <si>
    <t>Recording information</t>
  </si>
  <si>
    <t>Theme</t>
  </si>
  <si>
    <t>Domain</t>
  </si>
  <si>
    <t>Pass</t>
  </si>
  <si>
    <t>Fail</t>
  </si>
  <si>
    <t>Domain grade</t>
  </si>
  <si>
    <t>Communication</t>
  </si>
  <si>
    <t>Gathering and analysing information</t>
  </si>
  <si>
    <t>Evidence based practice</t>
  </si>
  <si>
    <t>Outcome</t>
  </si>
  <si>
    <t>Mark</t>
  </si>
  <si>
    <t>Domain pass?</t>
  </si>
  <si>
    <t>Outcome
Fails</t>
  </si>
  <si>
    <t>Domain
Fails</t>
  </si>
  <si>
    <t>Outcome
Passes</t>
  </si>
  <si>
    <t>Overall Domains Outcome</t>
  </si>
  <si>
    <t>Personal
Development</t>
  </si>
  <si>
    <t>Interpersonal
Skills</t>
  </si>
  <si>
    <t>Decision Making
and 
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</si>
</sst>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0" fillId="3" borderId="9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B710-6138-F042-BF8D-D816C2BBC5B1}">
  <dimension ref="B1:M32"/>
  <sheetViews>
    <sheetView showGridLines="0" showRowColHeaders="0" tabSelected="1" workbookViewId="0">
      <selection activeCell="N21" sqref="N21"/>
    </sheetView>
  </sheetViews>
  <sheetFormatPr baseColWidth="10" defaultColWidth="11" defaultRowHeight="16" x14ac:dyDescent="0.2"/>
  <cols>
    <col min="1" max="1" width="2.5" style="14" customWidth="1"/>
    <col min="2" max="2" width="18.83203125" style="11" bestFit="1" customWidth="1"/>
    <col min="3" max="3" width="33" style="12" customWidth="1"/>
    <col min="4" max="4" width="8.6640625" style="13" bestFit="1" customWidth="1"/>
    <col min="5" max="5" width="11" style="13" customWidth="1"/>
    <col min="6" max="6" width="11" style="13"/>
    <col min="7" max="7" width="13" style="13" bestFit="1" customWidth="1"/>
    <col min="8" max="8" width="13" style="13" customWidth="1"/>
    <col min="9" max="9" width="2.6640625" style="14" customWidth="1"/>
    <col min="10" max="12" width="11" style="14"/>
    <col min="13" max="13" width="23.6640625" style="14" customWidth="1"/>
    <col min="14" max="16384" width="11" style="14"/>
  </cols>
  <sheetData>
    <row r="1" spans="2:13" ht="17" thickBot="1" x14ac:dyDescent="0.25"/>
    <row r="2" spans="2:13" s="17" customFormat="1" ht="18" thickBot="1" x14ac:dyDescent="0.25">
      <c r="B2" s="15" t="s">
        <v>7</v>
      </c>
      <c r="C2" s="15" t="s">
        <v>8</v>
      </c>
      <c r="D2" s="16" t="s">
        <v>15</v>
      </c>
      <c r="E2" s="16" t="s">
        <v>16</v>
      </c>
      <c r="F2" s="16" t="s">
        <v>9</v>
      </c>
      <c r="G2" s="16" t="s">
        <v>11</v>
      </c>
      <c r="H2" s="16" t="s">
        <v>17</v>
      </c>
      <c r="J2" s="34" t="s">
        <v>20</v>
      </c>
      <c r="K2" s="32">
        <f>COUNTIF($F$3:$F$32,"=Y")</f>
        <v>0</v>
      </c>
    </row>
    <row r="3" spans="2:13" ht="16" customHeight="1" thickBot="1" x14ac:dyDescent="0.25">
      <c r="B3" s="41" t="s">
        <v>22</v>
      </c>
      <c r="C3" s="46" t="s">
        <v>0</v>
      </c>
      <c r="D3" s="18">
        <v>1</v>
      </c>
      <c r="E3" s="6"/>
      <c r="F3" s="2" t="str">
        <f>IF(ISBLANK(E3),"",IF(E3&gt;=40,"Y","N"))</f>
        <v/>
      </c>
      <c r="G3" s="29">
        <f>SUM(E3:E5)/3</f>
        <v>0</v>
      </c>
      <c r="H3" s="26" t="e">
        <f>IF(AND(COUNTIF(E3:E5,"&gt;2"),G3&lt;40),"Fail",VLOOKUP(Sheet2!E2,Sheet2!$G$2:$H$6,2,FALSE))</f>
        <v>#N/A</v>
      </c>
      <c r="J3" s="35"/>
      <c r="K3" s="33"/>
    </row>
    <row r="4" spans="2:13" x14ac:dyDescent="0.2">
      <c r="B4" s="42"/>
      <c r="C4" s="47"/>
      <c r="D4" s="19">
        <v>2</v>
      </c>
      <c r="E4" s="7"/>
      <c r="F4" s="2" t="str">
        <f t="shared" ref="F4:F32" si="0">IF(ISBLANK(E4),"",IF(E4&gt;=40,"Y","N"))</f>
        <v/>
      </c>
      <c r="G4" s="30"/>
      <c r="H4" s="27"/>
      <c r="J4" s="34" t="s">
        <v>18</v>
      </c>
      <c r="K4" s="32">
        <f>COUNTIF($F$3:$F$32,"=N")</f>
        <v>0</v>
      </c>
    </row>
    <row r="5" spans="2:13" ht="16" customHeight="1" thickBot="1" x14ac:dyDescent="0.25">
      <c r="B5" s="42"/>
      <c r="C5" s="48"/>
      <c r="D5" s="20">
        <v>3</v>
      </c>
      <c r="E5" s="8"/>
      <c r="F5" s="3" t="str">
        <f t="shared" si="0"/>
        <v/>
      </c>
      <c r="G5" s="31"/>
      <c r="H5" s="28"/>
      <c r="J5" s="35"/>
      <c r="K5" s="33"/>
    </row>
    <row r="6" spans="2:13" ht="19" customHeight="1" x14ac:dyDescent="0.2">
      <c r="B6" s="42"/>
      <c r="C6" s="49" t="s">
        <v>1</v>
      </c>
      <c r="D6" s="21">
        <v>1</v>
      </c>
      <c r="E6" s="9"/>
      <c r="F6" s="4" t="str">
        <f>IF(ISBLANK(E6),"",IF(E6&gt;=40,"Y","N"))</f>
        <v/>
      </c>
      <c r="G6" s="29">
        <f>SUM(E6:E8)/3</f>
        <v>0</v>
      </c>
      <c r="H6" s="26" t="e">
        <f>IF(AND(COUNTIF(E6:E8,"&gt;2"),G6&lt;40),"Fail",VLOOKUP(Sheet2!E5,Sheet2!$G$2:$H$6,2,FALSE))</f>
        <v>#N/A</v>
      </c>
      <c r="J6" s="34" t="s">
        <v>19</v>
      </c>
      <c r="K6" s="32">
        <f>COUNTIF(H3:H32,"Fail")</f>
        <v>0</v>
      </c>
    </row>
    <row r="7" spans="2:13" ht="17" thickBot="1" x14ac:dyDescent="0.25">
      <c r="B7" s="42"/>
      <c r="C7" s="47"/>
      <c r="D7" s="19">
        <v>2</v>
      </c>
      <c r="E7" s="7"/>
      <c r="F7" s="2" t="str">
        <f t="shared" si="0"/>
        <v/>
      </c>
      <c r="G7" s="30"/>
      <c r="H7" s="27"/>
      <c r="J7" s="35"/>
      <c r="K7" s="33"/>
    </row>
    <row r="8" spans="2:13" ht="17" thickBot="1" x14ac:dyDescent="0.25">
      <c r="B8" s="42"/>
      <c r="C8" s="50"/>
      <c r="D8" s="22">
        <v>3</v>
      </c>
      <c r="E8" s="10"/>
      <c r="F8" s="5" t="str">
        <f t="shared" si="0"/>
        <v/>
      </c>
      <c r="G8" s="31"/>
      <c r="H8" s="28"/>
      <c r="J8" s="23"/>
    </row>
    <row r="9" spans="2:13" ht="17" customHeight="1" x14ac:dyDescent="0.2">
      <c r="B9" s="42"/>
      <c r="C9" s="46" t="s">
        <v>2</v>
      </c>
      <c r="D9" s="18">
        <v>1</v>
      </c>
      <c r="E9" s="6"/>
      <c r="F9" s="2" t="str">
        <f>IF(ISBLANK(E9),"",IF(E9&gt;=40,"Y","N"))</f>
        <v/>
      </c>
      <c r="G9" s="29">
        <f>SUM(E9:E11)/3</f>
        <v>0</v>
      </c>
      <c r="H9" s="26" t="e">
        <f>IF(AND(COUNTIF(E9:E11,"&gt;2"),G9&lt;40),"Fail",VLOOKUP(Sheet2!E8,Sheet2!$G$2:$H$6,2,FALSE))</f>
        <v>#N/A</v>
      </c>
      <c r="J9" s="34" t="s">
        <v>21</v>
      </c>
      <c r="K9" s="38" t="str">
        <f>IF(AND(Sheet2!F33=10,Sheet1!K4&lt;4,Sheet1!K6=0),"Pass","Fail")</f>
        <v>Fail</v>
      </c>
    </row>
    <row r="10" spans="2:13" x14ac:dyDescent="0.2">
      <c r="B10" s="42"/>
      <c r="C10" s="47"/>
      <c r="D10" s="19">
        <v>2</v>
      </c>
      <c r="E10" s="7"/>
      <c r="F10" s="2" t="str">
        <f t="shared" si="0"/>
        <v/>
      </c>
      <c r="G10" s="30"/>
      <c r="H10" s="27"/>
      <c r="J10" s="36"/>
      <c r="K10" s="39"/>
    </row>
    <row r="11" spans="2:13" ht="17" thickBot="1" x14ac:dyDescent="0.25">
      <c r="B11" s="43"/>
      <c r="C11" s="48"/>
      <c r="D11" s="20">
        <v>3</v>
      </c>
      <c r="E11" s="8"/>
      <c r="F11" s="3" t="str">
        <f t="shared" si="0"/>
        <v/>
      </c>
      <c r="G11" s="31"/>
      <c r="H11" s="28"/>
      <c r="J11" s="37"/>
      <c r="K11" s="40"/>
    </row>
    <row r="12" spans="2:13" ht="17" customHeight="1" x14ac:dyDescent="0.2">
      <c r="B12" s="44" t="s">
        <v>23</v>
      </c>
      <c r="C12" s="49" t="s">
        <v>12</v>
      </c>
      <c r="D12" s="21">
        <v>1</v>
      </c>
      <c r="E12" s="9"/>
      <c r="F12" s="4" t="str">
        <f>IF(ISBLANK(E12),"",IF(E12&gt;=40,"Y","N"))</f>
        <v/>
      </c>
      <c r="G12" s="29">
        <f>SUM(E12:E14)/3</f>
        <v>0</v>
      </c>
      <c r="H12" s="26" t="e">
        <f>IF(AND(COUNTIF(E12:E14,"&gt;2"),G12&lt;40),"Fail",VLOOKUP(Sheet2!E11,Sheet2!$G$2:$H$6,2,FALSE))</f>
        <v>#N/A</v>
      </c>
    </row>
    <row r="13" spans="2:13" ht="15.75" customHeight="1" x14ac:dyDescent="0.2">
      <c r="B13" s="42"/>
      <c r="C13" s="47"/>
      <c r="D13" s="19">
        <v>2</v>
      </c>
      <c r="E13" s="7"/>
      <c r="F13" s="2" t="str">
        <f t="shared" si="0"/>
        <v/>
      </c>
      <c r="G13" s="30"/>
      <c r="H13" s="27"/>
      <c r="J13" s="25" t="str">
        <f>IF(K4&gt;1,"If you have not already discussed this assessment outcome with the university placement co-ordinator, contact them via the placement mobile immediately on 07785 286371", "")</f>
        <v/>
      </c>
      <c r="K13" s="25"/>
      <c r="L13" s="25"/>
      <c r="M13" s="25"/>
    </row>
    <row r="14" spans="2:13" ht="16" customHeight="1" thickBot="1" x14ac:dyDescent="0.25">
      <c r="B14" s="42"/>
      <c r="C14" s="48"/>
      <c r="D14" s="20">
        <v>3</v>
      </c>
      <c r="E14" s="8"/>
      <c r="F14" s="5" t="str">
        <f t="shared" si="0"/>
        <v/>
      </c>
      <c r="G14" s="31"/>
      <c r="H14" s="28"/>
      <c r="J14" s="25"/>
      <c r="K14" s="25"/>
      <c r="L14" s="25"/>
      <c r="M14" s="25"/>
    </row>
    <row r="15" spans="2:13" ht="15.75" customHeight="1" x14ac:dyDescent="0.2">
      <c r="B15" s="42"/>
      <c r="C15" s="49" t="s">
        <v>3</v>
      </c>
      <c r="D15" s="21">
        <v>1</v>
      </c>
      <c r="E15" s="9"/>
      <c r="F15" s="2" t="str">
        <f>IF(ISBLANK(E15),"",IF(E15&gt;=40,"Y","N"))</f>
        <v/>
      </c>
      <c r="G15" s="29">
        <f>SUM(E15:E17)/3</f>
        <v>0</v>
      </c>
      <c r="H15" s="26" t="e">
        <f>IF(AND(COUNTIF(E15:E17,"&gt;2"),G15&lt;40),"Fail",VLOOKUP(Sheet2!E14,Sheet2!$G$2:$H$6,2,FALSE))</f>
        <v>#N/A</v>
      </c>
      <c r="J15" s="25"/>
      <c r="K15" s="25"/>
      <c r="L15" s="25"/>
      <c r="M15" s="25"/>
    </row>
    <row r="16" spans="2:13" ht="15.75" customHeight="1" x14ac:dyDescent="0.2">
      <c r="B16" s="42"/>
      <c r="C16" s="47"/>
      <c r="D16" s="19">
        <v>2</v>
      </c>
      <c r="E16" s="7"/>
      <c r="F16" s="2" t="str">
        <f t="shared" si="0"/>
        <v/>
      </c>
      <c r="G16" s="30"/>
      <c r="H16" s="27"/>
      <c r="J16" s="25"/>
      <c r="K16" s="25"/>
      <c r="L16" s="25"/>
      <c r="M16" s="25"/>
    </row>
    <row r="17" spans="2:13" ht="16.5" customHeight="1" thickBot="1" x14ac:dyDescent="0.25">
      <c r="B17" s="42"/>
      <c r="C17" s="50"/>
      <c r="D17" s="22">
        <v>3</v>
      </c>
      <c r="E17" s="10"/>
      <c r="F17" s="3" t="str">
        <f t="shared" si="0"/>
        <v/>
      </c>
      <c r="G17" s="31"/>
      <c r="H17" s="28"/>
      <c r="J17" s="25"/>
      <c r="K17" s="25"/>
      <c r="L17" s="25"/>
      <c r="M17" s="25"/>
    </row>
    <row r="18" spans="2:13" ht="15.75" customHeight="1" x14ac:dyDescent="0.2">
      <c r="B18" s="42"/>
      <c r="C18" s="46" t="s">
        <v>4</v>
      </c>
      <c r="D18" s="18">
        <v>1</v>
      </c>
      <c r="E18" s="6"/>
      <c r="F18" s="4" t="str">
        <f>IF(ISBLANK(E18),"",IF(E18&gt;=40,"Y","N"))</f>
        <v/>
      </c>
      <c r="G18" s="29">
        <f>SUM(E18:E20)/3</f>
        <v>0</v>
      </c>
      <c r="H18" s="26" t="e">
        <f>IF(AND(COUNTIF(E18:E20,"&gt;2"),G18&lt;40),"Fail",VLOOKUP(Sheet2!E17,Sheet2!$G$2:$H$6,2,FALSE))</f>
        <v>#N/A</v>
      </c>
      <c r="J18" s="25"/>
      <c r="K18" s="25"/>
      <c r="L18" s="25"/>
      <c r="M18" s="25"/>
    </row>
    <row r="19" spans="2:13" ht="15.75" customHeight="1" x14ac:dyDescent="0.2">
      <c r="B19" s="42"/>
      <c r="C19" s="47"/>
      <c r="D19" s="19">
        <v>2</v>
      </c>
      <c r="E19" s="7"/>
      <c r="F19" s="2" t="str">
        <f t="shared" si="0"/>
        <v/>
      </c>
      <c r="G19" s="30"/>
      <c r="H19" s="27"/>
      <c r="J19" s="25"/>
      <c r="K19" s="25"/>
      <c r="L19" s="25"/>
      <c r="M19" s="25"/>
    </row>
    <row r="20" spans="2:13" ht="16.5" customHeight="1" thickBot="1" x14ac:dyDescent="0.25">
      <c r="B20" s="45"/>
      <c r="C20" s="50"/>
      <c r="D20" s="22">
        <v>3</v>
      </c>
      <c r="E20" s="10"/>
      <c r="F20" s="5" t="str">
        <f t="shared" si="0"/>
        <v/>
      </c>
      <c r="G20" s="31"/>
      <c r="H20" s="28"/>
      <c r="J20" s="25"/>
      <c r="K20" s="25"/>
      <c r="L20" s="25"/>
      <c r="M20" s="25"/>
    </row>
    <row r="21" spans="2:13" ht="15.75" customHeight="1" x14ac:dyDescent="0.2">
      <c r="B21" s="44" t="s">
        <v>24</v>
      </c>
      <c r="C21" s="46" t="s">
        <v>13</v>
      </c>
      <c r="D21" s="18">
        <v>1</v>
      </c>
      <c r="E21" s="6"/>
      <c r="F21" s="2" t="str">
        <f>IF(ISBLANK(E21),"",IF(E21&gt;=40,"Y","N"))</f>
        <v/>
      </c>
      <c r="G21" s="29">
        <f>SUM(E21:E23)/3</f>
        <v>0</v>
      </c>
      <c r="H21" s="26" t="e">
        <f>IF(AND(COUNTIF(E21:E23,"&gt;2"),G21&lt;40),"Fail",VLOOKUP(Sheet2!E20,Sheet2!$G$2:$H$6,2,FALSE))</f>
        <v>#N/A</v>
      </c>
      <c r="J21" s="24"/>
      <c r="K21" s="24"/>
      <c r="L21" s="24"/>
      <c r="M21" s="24"/>
    </row>
    <row r="22" spans="2:13" ht="15.75" customHeight="1" x14ac:dyDescent="0.2">
      <c r="B22" s="42"/>
      <c r="C22" s="47"/>
      <c r="D22" s="19">
        <v>2</v>
      </c>
      <c r="E22" s="7"/>
      <c r="F22" s="2" t="str">
        <f t="shared" si="0"/>
        <v/>
      </c>
      <c r="G22" s="30"/>
      <c r="H22" s="27"/>
      <c r="J22" s="24"/>
      <c r="K22" s="24"/>
      <c r="L22" s="24"/>
      <c r="M22" s="24"/>
    </row>
    <row r="23" spans="2:13" ht="16.5" customHeight="1" thickBot="1" x14ac:dyDescent="0.25">
      <c r="B23" s="42"/>
      <c r="C23" s="48"/>
      <c r="D23" s="20">
        <v>3</v>
      </c>
      <c r="E23" s="8"/>
      <c r="F23" s="3" t="str">
        <f t="shared" si="0"/>
        <v/>
      </c>
      <c r="G23" s="31"/>
      <c r="H23" s="28"/>
      <c r="J23" s="24"/>
      <c r="K23" s="24"/>
      <c r="L23" s="24"/>
      <c r="M23" s="24"/>
    </row>
    <row r="24" spans="2:13" x14ac:dyDescent="0.2">
      <c r="B24" s="42"/>
      <c r="C24" s="49" t="s">
        <v>14</v>
      </c>
      <c r="D24" s="21">
        <v>1</v>
      </c>
      <c r="E24" s="9"/>
      <c r="F24" s="4" t="str">
        <f>IF(ISBLANK(E24),"",IF(E24&gt;=40,"Y","N"))</f>
        <v/>
      </c>
      <c r="G24" s="29">
        <f>SUM(E24:E26)/3</f>
        <v>0</v>
      </c>
      <c r="H24" s="26" t="e">
        <f>IF(AND(COUNTIF(E24:E26,"&gt;2"),G24&lt;40),"Fail",VLOOKUP(Sheet2!E23,Sheet2!$G$2:$H$6,2,FALSE))</f>
        <v>#N/A</v>
      </c>
    </row>
    <row r="25" spans="2:13" x14ac:dyDescent="0.2">
      <c r="B25" s="42"/>
      <c r="C25" s="47"/>
      <c r="D25" s="19">
        <v>2</v>
      </c>
      <c r="E25" s="7"/>
      <c r="F25" s="2" t="str">
        <f t="shared" si="0"/>
        <v/>
      </c>
      <c r="G25" s="30"/>
      <c r="H25" s="27"/>
    </row>
    <row r="26" spans="2:13" ht="17" thickBot="1" x14ac:dyDescent="0.25">
      <c r="B26" s="42"/>
      <c r="C26" s="50"/>
      <c r="D26" s="22">
        <v>3</v>
      </c>
      <c r="E26" s="10"/>
      <c r="F26" s="5" t="str">
        <f t="shared" si="0"/>
        <v/>
      </c>
      <c r="G26" s="31"/>
      <c r="H26" s="28"/>
    </row>
    <row r="27" spans="2:13" ht="17" customHeight="1" x14ac:dyDescent="0.2">
      <c r="B27" s="42"/>
      <c r="C27" s="46" t="s">
        <v>5</v>
      </c>
      <c r="D27" s="18">
        <v>1</v>
      </c>
      <c r="E27" s="6"/>
      <c r="F27" s="2" t="str">
        <f>IF(ISBLANK(E27),"",IF(E27&gt;=40,"Y","N"))</f>
        <v/>
      </c>
      <c r="G27" s="29">
        <f>SUM(E27:E29)/3</f>
        <v>0</v>
      </c>
      <c r="H27" s="26" t="e">
        <f>IF(AND(COUNTIF(E27:E29,"&gt;2"),G27&lt;40),"Fail",VLOOKUP(Sheet2!E26,Sheet2!$G$2:$H$6,2,FALSE))</f>
        <v>#N/A</v>
      </c>
    </row>
    <row r="28" spans="2:13" x14ac:dyDescent="0.2">
      <c r="B28" s="42"/>
      <c r="C28" s="47"/>
      <c r="D28" s="19">
        <v>2</v>
      </c>
      <c r="E28" s="7"/>
      <c r="F28" s="2" t="str">
        <f t="shared" si="0"/>
        <v/>
      </c>
      <c r="G28" s="30"/>
      <c r="H28" s="27"/>
    </row>
    <row r="29" spans="2:13" ht="17" thickBot="1" x14ac:dyDescent="0.25">
      <c r="B29" s="42"/>
      <c r="C29" s="48"/>
      <c r="D29" s="20">
        <v>3</v>
      </c>
      <c r="E29" s="8"/>
      <c r="F29" s="3" t="str">
        <f t="shared" si="0"/>
        <v/>
      </c>
      <c r="G29" s="31"/>
      <c r="H29" s="28"/>
    </row>
    <row r="30" spans="2:13" ht="17" customHeight="1" x14ac:dyDescent="0.2">
      <c r="B30" s="42"/>
      <c r="C30" s="49" t="s">
        <v>6</v>
      </c>
      <c r="D30" s="21">
        <v>1</v>
      </c>
      <c r="E30" s="9"/>
      <c r="F30" s="4" t="str">
        <f>IF(ISBLANK(E30),"",IF(E30&gt;=40,"Y","N"))</f>
        <v/>
      </c>
      <c r="G30" s="29">
        <f>SUM(E30:E32)/3</f>
        <v>0</v>
      </c>
      <c r="H30" s="26" t="e">
        <f>IF(AND(COUNTIF(E30:E32,"&gt;2"),G30&lt;40),"Fail",VLOOKUP(Sheet2!E29,Sheet2!$G$2:$H$6,2,FALSE))</f>
        <v>#N/A</v>
      </c>
    </row>
    <row r="31" spans="2:13" x14ac:dyDescent="0.2">
      <c r="B31" s="42"/>
      <c r="C31" s="47"/>
      <c r="D31" s="19">
        <v>2</v>
      </c>
      <c r="E31" s="7"/>
      <c r="F31" s="2" t="str">
        <f t="shared" si="0"/>
        <v/>
      </c>
      <c r="G31" s="30"/>
      <c r="H31" s="27"/>
    </row>
    <row r="32" spans="2:13" ht="17" thickBot="1" x14ac:dyDescent="0.25">
      <c r="B32" s="45"/>
      <c r="C32" s="50"/>
      <c r="D32" s="22">
        <v>3</v>
      </c>
      <c r="E32" s="10"/>
      <c r="F32" s="5" t="str">
        <f t="shared" si="0"/>
        <v/>
      </c>
      <c r="G32" s="31"/>
      <c r="H32" s="28"/>
    </row>
  </sheetData>
  <sheetProtection sheet="1" objects="1" scenarios="1"/>
  <mergeCells count="42">
    <mergeCell ref="B12:B20"/>
    <mergeCell ref="B21:B32"/>
    <mergeCell ref="C9:C11"/>
    <mergeCell ref="C30:C32"/>
    <mergeCell ref="C12:C14"/>
    <mergeCell ref="C15:C17"/>
    <mergeCell ref="C18:C20"/>
    <mergeCell ref="C21:C23"/>
    <mergeCell ref="C24:C26"/>
    <mergeCell ref="C27:C29"/>
    <mergeCell ref="J2:J3"/>
    <mergeCell ref="K2:K3"/>
    <mergeCell ref="J9:J11"/>
    <mergeCell ref="K9:K11"/>
    <mergeCell ref="B3:B11"/>
    <mergeCell ref="H3:H5"/>
    <mergeCell ref="J6:J7"/>
    <mergeCell ref="K6:K7"/>
    <mergeCell ref="C3:C5"/>
    <mergeCell ref="C6:C8"/>
    <mergeCell ref="G3:G5"/>
    <mergeCell ref="G9:G11"/>
    <mergeCell ref="G6:G8"/>
    <mergeCell ref="K4:K5"/>
    <mergeCell ref="H6:H8"/>
    <mergeCell ref="J4:J5"/>
    <mergeCell ref="H9:H11"/>
    <mergeCell ref="H27:H29"/>
    <mergeCell ref="H24:H26"/>
    <mergeCell ref="H21:H23"/>
    <mergeCell ref="H18:H20"/>
    <mergeCell ref="J13:M20"/>
    <mergeCell ref="H30:H32"/>
    <mergeCell ref="G30:G32"/>
    <mergeCell ref="H15:H17"/>
    <mergeCell ref="H12:H14"/>
    <mergeCell ref="G21:G23"/>
    <mergeCell ref="G18:G20"/>
    <mergeCell ref="G15:G17"/>
    <mergeCell ref="G27:G29"/>
    <mergeCell ref="G24:G26"/>
    <mergeCell ref="G12:G14"/>
  </mergeCells>
  <conditionalFormatting sqref="F3:F32">
    <cfRule type="containsText" dxfId="11" priority="17" operator="containsText" text="Y">
      <formula>NOT(ISERROR(SEARCH("Y",F3)))</formula>
    </cfRule>
    <cfRule type="containsText" dxfId="10" priority="16" operator="containsText" text="N">
      <formula>NOT(ISERROR(SEARCH("N",F3)))</formula>
    </cfRule>
  </conditionalFormatting>
  <conditionalFormatting sqref="G3:G32">
    <cfRule type="cellIs" dxfId="9" priority="15" operator="equal">
      <formula>0</formula>
    </cfRule>
  </conditionalFormatting>
  <conditionalFormatting sqref="K2:K3">
    <cfRule type="cellIs" dxfId="8" priority="6" operator="greaterThanOrEqual">
      <formula>1</formula>
    </cfRule>
  </conditionalFormatting>
  <conditionalFormatting sqref="K4:K5">
    <cfRule type="cellIs" dxfId="7" priority="5" operator="greaterThanOrEqual">
      <formula>4</formula>
    </cfRule>
    <cfRule type="cellIs" dxfId="6" priority="1" operator="between">
      <formula>1</formula>
      <formula>3</formula>
    </cfRule>
  </conditionalFormatting>
  <conditionalFormatting sqref="K6:K7">
    <cfRule type="cellIs" dxfId="5" priority="7" operator="equal">
      <formula>3</formula>
    </cfRule>
    <cfRule type="cellIs" dxfId="4" priority="9" operator="equal">
      <formula>1</formula>
    </cfRule>
    <cfRule type="cellIs" dxfId="3" priority="8" operator="equal">
      <formula>2</formula>
    </cfRule>
  </conditionalFormatting>
  <conditionalFormatting sqref="K9 H3 H6 H9 H12 H15 H18 H21 H24 H27 H30">
    <cfRule type="containsErrors" dxfId="2" priority="14">
      <formula>ISERROR(H3)</formula>
    </cfRule>
  </conditionalFormatting>
  <conditionalFormatting sqref="K9:K11">
    <cfRule type="containsText" dxfId="1" priority="3" operator="containsText" text="Fail">
      <formula>NOT(ISERROR(SEARCH("Fail",K9)))</formula>
    </cfRule>
    <cfRule type="containsText" dxfId="0" priority="2" operator="containsText" text="Pass">
      <formula>NOT(ISERROR(SEARCH("Pass",K9)))</formula>
    </cfRule>
  </conditionalFormatting>
  <dataValidations count="1">
    <dataValidation type="whole" allowBlank="1" showInputMessage="1" showErrorMessage="1" sqref="E3:E32" xr:uid="{CC4503BD-AB50-4E73-A1A8-59CF64326908}">
      <formula1>0</formula1>
      <formula2>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F2B0-0DB5-484E-9173-9EA10167F970}">
  <dimension ref="B2:H33"/>
  <sheetViews>
    <sheetView workbookViewId="0">
      <selection activeCell="L9" sqref="L9"/>
    </sheetView>
  </sheetViews>
  <sheetFormatPr baseColWidth="10" defaultColWidth="8.83203125" defaultRowHeight="16" x14ac:dyDescent="0.2"/>
  <cols>
    <col min="2" max="2" width="9" style="1"/>
  </cols>
  <sheetData>
    <row r="2" spans="2:8" x14ac:dyDescent="0.2">
      <c r="B2" s="1" t="str">
        <f>IF(Sheet1!F3="N","0","1")</f>
        <v>1</v>
      </c>
      <c r="C2" s="51">
        <f>COUNTA(Sheet1!E3:E5)</f>
        <v>0</v>
      </c>
      <c r="D2" s="51">
        <f>COUNTIF(B2:B4,"1")</f>
        <v>3</v>
      </c>
      <c r="E2" s="51" t="str">
        <f>IF(C2=3,C2-D2,"")</f>
        <v/>
      </c>
      <c r="F2" s="51">
        <f>IF(ISTEXT(Sheet1!H3),1,0)</f>
        <v>0</v>
      </c>
      <c r="G2">
        <v>3</v>
      </c>
      <c r="H2" t="s">
        <v>10</v>
      </c>
    </row>
    <row r="3" spans="2:8" x14ac:dyDescent="0.2">
      <c r="B3" s="1" t="str">
        <f>IF(Sheet1!F4="N","0","1")</f>
        <v>1</v>
      </c>
      <c r="C3" s="51"/>
      <c r="D3" s="51"/>
      <c r="E3" s="51"/>
      <c r="F3" s="51"/>
      <c r="G3">
        <v>2</v>
      </c>
      <c r="H3" t="s">
        <v>10</v>
      </c>
    </row>
    <row r="4" spans="2:8" x14ac:dyDescent="0.2">
      <c r="B4" s="1" t="str">
        <f>IF(Sheet1!F5="N","0","1")</f>
        <v>1</v>
      </c>
      <c r="C4" s="51"/>
      <c r="D4" s="51"/>
      <c r="E4" s="51"/>
      <c r="F4" s="51"/>
      <c r="G4">
        <v>1</v>
      </c>
      <c r="H4" t="s">
        <v>9</v>
      </c>
    </row>
    <row r="5" spans="2:8" x14ac:dyDescent="0.2">
      <c r="B5" s="1" t="str">
        <f>IF(Sheet1!F6="N","0","1")</f>
        <v>1</v>
      </c>
      <c r="C5" s="51">
        <f>COUNTA(Sheet1!E6:E8)</f>
        <v>0</v>
      </c>
      <c r="D5" s="51">
        <f>COUNTIF(B5:B7,"1")</f>
        <v>3</v>
      </c>
      <c r="E5" s="51" t="str">
        <f>IF(C5=3,C5-D5,"")</f>
        <v/>
      </c>
      <c r="F5" s="51">
        <f>IF(ISTEXT(Sheet1!H6),1,0)</f>
        <v>0</v>
      </c>
      <c r="G5">
        <v>0</v>
      </c>
      <c r="H5" t="s">
        <v>9</v>
      </c>
    </row>
    <row r="6" spans="2:8" x14ac:dyDescent="0.2">
      <c r="B6" s="1" t="str">
        <f>IF(Sheet1!F7="N","0","1")</f>
        <v>1</v>
      </c>
      <c r="C6" s="51"/>
      <c r="D6" s="51"/>
      <c r="E6" s="51"/>
      <c r="F6" s="51"/>
    </row>
    <row r="7" spans="2:8" x14ac:dyDescent="0.2">
      <c r="B7" s="1" t="str">
        <f>IF(Sheet1!F8="N","0","1")</f>
        <v>1</v>
      </c>
      <c r="C7" s="51"/>
      <c r="D7" s="51"/>
      <c r="E7" s="51"/>
      <c r="F7" s="51"/>
    </row>
    <row r="8" spans="2:8" x14ac:dyDescent="0.2">
      <c r="B8" s="1" t="str">
        <f>IF(Sheet1!F9="N","0","1")</f>
        <v>1</v>
      </c>
      <c r="C8" s="51">
        <f>COUNTA(Sheet1!E9:E11)</f>
        <v>0</v>
      </c>
      <c r="D8" s="51">
        <f>COUNTIF(B8:B10,"1")</f>
        <v>3</v>
      </c>
      <c r="E8" s="51" t="str">
        <f>IF(C8=3,C8-D8,"")</f>
        <v/>
      </c>
      <c r="F8" s="51">
        <f>IF(ISTEXT(Sheet1!H9),1,0)</f>
        <v>0</v>
      </c>
    </row>
    <row r="9" spans="2:8" x14ac:dyDescent="0.2">
      <c r="B9" s="1" t="str">
        <f>IF(Sheet1!F10="N","0","1")</f>
        <v>1</v>
      </c>
      <c r="C9" s="51"/>
      <c r="D9" s="51"/>
      <c r="E9" s="51"/>
      <c r="F9" s="51"/>
    </row>
    <row r="10" spans="2:8" x14ac:dyDescent="0.2">
      <c r="B10" s="1" t="str">
        <f>IF(Sheet1!F11="N","0","1")</f>
        <v>1</v>
      </c>
      <c r="C10" s="51"/>
      <c r="D10" s="51"/>
      <c r="E10" s="51"/>
      <c r="F10" s="51"/>
    </row>
    <row r="11" spans="2:8" x14ac:dyDescent="0.2">
      <c r="B11" s="1" t="str">
        <f>IF(Sheet1!F12="N","0","1")</f>
        <v>1</v>
      </c>
      <c r="C11" s="51">
        <f>COUNTA(Sheet1!E12:E14)</f>
        <v>0</v>
      </c>
      <c r="D11" s="51">
        <f>COUNTIF(B11:B13,"1")</f>
        <v>3</v>
      </c>
      <c r="E11" s="51" t="str">
        <f>IF(C11=3,C11-D11,"")</f>
        <v/>
      </c>
      <c r="F11" s="51">
        <f>IF(ISTEXT(Sheet1!H12),1,0)</f>
        <v>0</v>
      </c>
    </row>
    <row r="12" spans="2:8" x14ac:dyDescent="0.2">
      <c r="B12" s="1" t="str">
        <f>IF(Sheet1!F13="N","0","1")</f>
        <v>1</v>
      </c>
      <c r="C12" s="51"/>
      <c r="D12" s="51"/>
      <c r="E12" s="51"/>
      <c r="F12" s="51"/>
    </row>
    <row r="13" spans="2:8" x14ac:dyDescent="0.2">
      <c r="B13" s="1" t="str">
        <f>IF(Sheet1!F14="N","0","1")</f>
        <v>1</v>
      </c>
      <c r="C13" s="51"/>
      <c r="D13" s="51"/>
      <c r="E13" s="51"/>
      <c r="F13" s="51"/>
    </row>
    <row r="14" spans="2:8" x14ac:dyDescent="0.2">
      <c r="B14" s="1" t="str">
        <f>IF(Sheet1!F15="N","0","1")</f>
        <v>1</v>
      </c>
      <c r="C14" s="51">
        <f>COUNTA(Sheet1!E15:E17)</f>
        <v>0</v>
      </c>
      <c r="D14" s="51">
        <f>COUNTIF(B14:B16,"1")</f>
        <v>3</v>
      </c>
      <c r="E14" s="51" t="str">
        <f>IF(C14=3,C14-D14,"")</f>
        <v/>
      </c>
      <c r="F14" s="51">
        <f>IF(ISTEXT(Sheet1!H15),1,0)</f>
        <v>0</v>
      </c>
    </row>
    <row r="15" spans="2:8" x14ac:dyDescent="0.2">
      <c r="B15" s="1" t="str">
        <f>IF(Sheet1!F16="N","0","1")</f>
        <v>1</v>
      </c>
      <c r="C15" s="51"/>
      <c r="D15" s="51"/>
      <c r="E15" s="51"/>
      <c r="F15" s="51"/>
    </row>
    <row r="16" spans="2:8" x14ac:dyDescent="0.2">
      <c r="B16" s="1" t="str">
        <f>IF(Sheet1!F17="N","0","1")</f>
        <v>1</v>
      </c>
      <c r="C16" s="51"/>
      <c r="D16" s="51"/>
      <c r="E16" s="51"/>
      <c r="F16" s="51"/>
    </row>
    <row r="17" spans="2:6" x14ac:dyDescent="0.2">
      <c r="B17" s="1" t="str">
        <f>IF(Sheet1!F18="N","0","1")</f>
        <v>1</v>
      </c>
      <c r="C17" s="51">
        <f>COUNTA(Sheet1!E18:E20)</f>
        <v>0</v>
      </c>
      <c r="D17" s="51">
        <f>COUNTIF(B17:B19,"1")</f>
        <v>3</v>
      </c>
      <c r="E17" s="51" t="str">
        <f>IF(C17=3,C17-D17,"")</f>
        <v/>
      </c>
      <c r="F17" s="51">
        <f>IF(ISTEXT(Sheet1!H18),1,0)</f>
        <v>0</v>
      </c>
    </row>
    <row r="18" spans="2:6" x14ac:dyDescent="0.2">
      <c r="B18" s="1" t="str">
        <f>IF(Sheet1!F19="N","0","1")</f>
        <v>1</v>
      </c>
      <c r="C18" s="51"/>
      <c r="D18" s="51"/>
      <c r="E18" s="51"/>
      <c r="F18" s="51"/>
    </row>
    <row r="19" spans="2:6" x14ac:dyDescent="0.2">
      <c r="B19" s="1" t="str">
        <f>IF(Sheet1!F20="N","0","1")</f>
        <v>1</v>
      </c>
      <c r="C19" s="51"/>
      <c r="D19" s="51"/>
      <c r="E19" s="51"/>
      <c r="F19" s="51"/>
    </row>
    <row r="20" spans="2:6" x14ac:dyDescent="0.2">
      <c r="B20" s="1" t="str">
        <f>IF(Sheet1!F21="N","0","1")</f>
        <v>1</v>
      </c>
      <c r="C20" s="51">
        <f>COUNTA(Sheet1!E21:E23)</f>
        <v>0</v>
      </c>
      <c r="D20" s="51">
        <f>COUNTIF(B20:B22,"1")</f>
        <v>3</v>
      </c>
      <c r="E20" s="51" t="str">
        <f>IF(C20=3,C20-D20,"")</f>
        <v/>
      </c>
      <c r="F20" s="51">
        <f>IF(ISTEXT(Sheet1!H21),1,0)</f>
        <v>0</v>
      </c>
    </row>
    <row r="21" spans="2:6" x14ac:dyDescent="0.2">
      <c r="B21" s="1" t="str">
        <f>IF(Sheet1!F22="N","0","1")</f>
        <v>1</v>
      </c>
      <c r="C21" s="51"/>
      <c r="D21" s="51"/>
      <c r="E21" s="51"/>
      <c r="F21" s="51"/>
    </row>
    <row r="22" spans="2:6" x14ac:dyDescent="0.2">
      <c r="B22" s="1" t="str">
        <f>IF(Sheet1!F23="N","0","1")</f>
        <v>1</v>
      </c>
      <c r="C22" s="51"/>
      <c r="D22" s="51"/>
      <c r="E22" s="51"/>
      <c r="F22" s="51"/>
    </row>
    <row r="23" spans="2:6" x14ac:dyDescent="0.2">
      <c r="B23" s="1" t="str">
        <f>IF(Sheet1!F24="N","0","1")</f>
        <v>1</v>
      </c>
      <c r="C23" s="51">
        <f>COUNTA(Sheet1!E24:E26)</f>
        <v>0</v>
      </c>
      <c r="D23" s="51">
        <f>COUNTIF(B23:B25,"1")</f>
        <v>3</v>
      </c>
      <c r="E23" s="51" t="str">
        <f>IF(C23=3,C23-D23,"")</f>
        <v/>
      </c>
      <c r="F23" s="51">
        <f>IF(ISTEXT(Sheet1!H24),1,0)</f>
        <v>0</v>
      </c>
    </row>
    <row r="24" spans="2:6" x14ac:dyDescent="0.2">
      <c r="B24" s="1" t="str">
        <f>IF(Sheet1!F25="N","0","1")</f>
        <v>1</v>
      </c>
      <c r="C24" s="51"/>
      <c r="D24" s="51"/>
      <c r="E24" s="51"/>
      <c r="F24" s="51"/>
    </row>
    <row r="25" spans="2:6" x14ac:dyDescent="0.2">
      <c r="B25" s="1" t="str">
        <f>IF(Sheet1!F26="N","0","1")</f>
        <v>1</v>
      </c>
      <c r="C25" s="51"/>
      <c r="D25" s="51"/>
      <c r="E25" s="51"/>
      <c r="F25" s="51"/>
    </row>
    <row r="26" spans="2:6" x14ac:dyDescent="0.2">
      <c r="B26" s="1" t="str">
        <f>IF(Sheet1!F27="N","0","1")</f>
        <v>1</v>
      </c>
      <c r="C26" s="51">
        <f>COUNTA(Sheet1!E27:E29)</f>
        <v>0</v>
      </c>
      <c r="D26" s="51">
        <f>COUNTIF(B26:B28,"1")</f>
        <v>3</v>
      </c>
      <c r="E26" s="51" t="str">
        <f>IF(C26=3,C26-D26,"")</f>
        <v/>
      </c>
      <c r="F26" s="51">
        <f>IF(ISTEXT(Sheet1!H27),1,0)</f>
        <v>0</v>
      </c>
    </row>
    <row r="27" spans="2:6" x14ac:dyDescent="0.2">
      <c r="B27" s="1" t="str">
        <f>IF(Sheet1!F28="N","0","1")</f>
        <v>1</v>
      </c>
      <c r="C27" s="51"/>
      <c r="D27" s="51"/>
      <c r="E27" s="51"/>
      <c r="F27" s="51"/>
    </row>
    <row r="28" spans="2:6" x14ac:dyDescent="0.2">
      <c r="B28" s="1" t="str">
        <f>IF(Sheet1!F29="N","0","1")</f>
        <v>1</v>
      </c>
      <c r="C28" s="51"/>
      <c r="D28" s="51"/>
      <c r="E28" s="51"/>
      <c r="F28" s="51"/>
    </row>
    <row r="29" spans="2:6" x14ac:dyDescent="0.2">
      <c r="B29" s="1" t="str">
        <f>IF(Sheet1!F30="N","0","1")</f>
        <v>1</v>
      </c>
      <c r="C29" s="51">
        <f>COUNTA(Sheet1!E30:E32)</f>
        <v>0</v>
      </c>
      <c r="D29" s="51">
        <f>COUNTIF(B29:B31,"1")</f>
        <v>3</v>
      </c>
      <c r="E29" s="51" t="str">
        <f>IF(C29=3,C29-D29,"")</f>
        <v/>
      </c>
      <c r="F29" s="51">
        <f>IF(ISTEXT(Sheet1!H30),1,0)</f>
        <v>0</v>
      </c>
    </row>
    <row r="30" spans="2:6" x14ac:dyDescent="0.2">
      <c r="B30" s="1" t="str">
        <f>IF(Sheet1!F31="N","0","1")</f>
        <v>1</v>
      </c>
      <c r="C30" s="51"/>
      <c r="D30" s="51"/>
      <c r="E30" s="51"/>
      <c r="F30" s="51"/>
    </row>
    <row r="31" spans="2:6" x14ac:dyDescent="0.2">
      <c r="B31" s="1" t="str">
        <f>IF(Sheet1!F32="N","0","1")</f>
        <v>1</v>
      </c>
      <c r="C31" s="51"/>
      <c r="D31" s="51"/>
      <c r="E31" s="51"/>
      <c r="F31" s="51"/>
    </row>
    <row r="33" spans="6:6" x14ac:dyDescent="0.2">
      <c r="F33" s="1">
        <f>SUM(F2:F31)</f>
        <v>0</v>
      </c>
    </row>
  </sheetData>
  <mergeCells count="40">
    <mergeCell ref="C2:C4"/>
    <mergeCell ref="C5:C7"/>
    <mergeCell ref="C8:C10"/>
    <mergeCell ref="D2:D4"/>
    <mergeCell ref="E2:E4"/>
    <mergeCell ref="E5:E7"/>
    <mergeCell ref="C26:C28"/>
    <mergeCell ref="C29:C31"/>
    <mergeCell ref="D5:D7"/>
    <mergeCell ref="D8:D10"/>
    <mergeCell ref="E8:E10"/>
    <mergeCell ref="D11:D13"/>
    <mergeCell ref="E11:E13"/>
    <mergeCell ref="D14:D16"/>
    <mergeCell ref="E14:E16"/>
    <mergeCell ref="D17:D19"/>
    <mergeCell ref="C11:C13"/>
    <mergeCell ref="C14:C16"/>
    <mergeCell ref="C17:C19"/>
    <mergeCell ref="C20:C22"/>
    <mergeCell ref="C23:C25"/>
    <mergeCell ref="D29:D31"/>
    <mergeCell ref="E29:E31"/>
    <mergeCell ref="E17:E19"/>
    <mergeCell ref="D20:D22"/>
    <mergeCell ref="E20:E22"/>
    <mergeCell ref="D23:D25"/>
    <mergeCell ref="E23:E25"/>
    <mergeCell ref="D26:D28"/>
    <mergeCell ref="E26:E28"/>
    <mergeCell ref="F2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2023-09-11T14:50:52Z</dcterms:created>
  <dcterms:modified xsi:type="dcterms:W3CDTF">2023-09-12T19:00:32Z</dcterms:modified>
</cp:coreProperties>
</file>