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staff\Documents\"/>
    </mc:Choice>
  </mc:AlternateContent>
  <xr:revisionPtr revIDLastSave="0" documentId="8_{203F91AB-ACF4-4B2A-8557-1D0712566630}" xr6:coauthVersionLast="44" xr6:coauthVersionMax="44" xr10:uidLastSave="{00000000-0000-0000-0000-000000000000}"/>
  <bookViews>
    <workbookView xWindow="-120" yWindow="-120" windowWidth="29040" windowHeight="15840" xr2:uid="{00000000-000D-0000-FFFF-FFFF00000000}"/>
  </bookViews>
  <sheets>
    <sheet name="UOE " sheetId="2" r:id="rId1"/>
    <sheet name="UECS" sheetId="3" r:id="rId2"/>
    <sheet name="WHH " sheetId="4" r:id="rId3"/>
  </sheets>
  <definedNames>
    <definedName name="_xlnm.Print_Area" localSheetId="0">'UOE '!$A$1:$J$59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9" i="4" l="1"/>
  <c r="K10" i="4"/>
  <c r="K11" i="4"/>
  <c r="K12" i="4"/>
  <c r="K13" i="4"/>
  <c r="K14" i="4"/>
  <c r="K15" i="4"/>
  <c r="K16" i="4"/>
  <c r="K17" i="4"/>
  <c r="K18" i="4"/>
  <c r="K19" i="4"/>
  <c r="K20" i="4"/>
  <c r="K21" i="4"/>
  <c r="K22" i="4"/>
  <c r="K23" i="4"/>
  <c r="K24" i="4"/>
  <c r="K25" i="4"/>
  <c r="K26" i="4"/>
  <c r="K27" i="4"/>
  <c r="K28" i="4"/>
  <c r="K29" i="4"/>
  <c r="K30" i="4"/>
  <c r="K31" i="4"/>
  <c r="K32" i="4"/>
  <c r="K33" i="4"/>
  <c r="K34" i="4"/>
  <c r="K35" i="4"/>
  <c r="K36" i="4"/>
  <c r="K37" i="4"/>
  <c r="K38" i="4"/>
  <c r="K39" i="4"/>
  <c r="K40" i="4"/>
  <c r="K41" i="4"/>
  <c r="K42" i="4"/>
  <c r="K43" i="4"/>
  <c r="K44" i="4"/>
  <c r="K45" i="4"/>
  <c r="K46" i="4"/>
  <c r="K47" i="4"/>
  <c r="K8" i="4"/>
  <c r="C57" i="4" l="1"/>
  <c r="C58" i="4" s="1"/>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8" i="4"/>
  <c r="E23" i="4"/>
  <c r="E48" i="4"/>
  <c r="E49" i="4"/>
  <c r="C9" i="4"/>
  <c r="E9" i="4" s="1"/>
  <c r="C10" i="4"/>
  <c r="E10" i="4" s="1"/>
  <c r="C11" i="4"/>
  <c r="E11" i="4" s="1"/>
  <c r="C12" i="4"/>
  <c r="E12" i="4" s="1"/>
  <c r="C13" i="4"/>
  <c r="E13" i="4" s="1"/>
  <c r="C14" i="4"/>
  <c r="E14" i="4" s="1"/>
  <c r="C15" i="4"/>
  <c r="E15" i="4" s="1"/>
  <c r="C16" i="4"/>
  <c r="E16" i="4" s="1"/>
  <c r="C17" i="4"/>
  <c r="E17" i="4" s="1"/>
  <c r="C18" i="4"/>
  <c r="E18" i="4" s="1"/>
  <c r="C19" i="4"/>
  <c r="E19" i="4" s="1"/>
  <c r="C20" i="4"/>
  <c r="E20" i="4" s="1"/>
  <c r="C21" i="4"/>
  <c r="E21" i="4" s="1"/>
  <c r="C22" i="4"/>
  <c r="E22" i="4" s="1"/>
  <c r="C23" i="4"/>
  <c r="C24" i="4"/>
  <c r="E24" i="4" s="1"/>
  <c r="C25" i="4"/>
  <c r="E25" i="4" s="1"/>
  <c r="C26" i="4"/>
  <c r="E26" i="4" s="1"/>
  <c r="C27" i="4"/>
  <c r="E27" i="4" s="1"/>
  <c r="C28" i="4"/>
  <c r="E28" i="4" s="1"/>
  <c r="C29" i="4"/>
  <c r="E29" i="4" s="1"/>
  <c r="C30" i="4"/>
  <c r="E30" i="4" s="1"/>
  <c r="C31" i="4"/>
  <c r="E31" i="4" s="1"/>
  <c r="C32" i="4"/>
  <c r="E32" i="4" s="1"/>
  <c r="C33" i="4"/>
  <c r="E33" i="4" s="1"/>
  <c r="C34" i="4"/>
  <c r="E34" i="4" s="1"/>
  <c r="C35" i="4"/>
  <c r="E35" i="4" s="1"/>
  <c r="C36" i="4"/>
  <c r="E36" i="4" s="1"/>
  <c r="C37" i="4"/>
  <c r="E37" i="4" s="1"/>
  <c r="C38" i="4"/>
  <c r="E38" i="4" s="1"/>
  <c r="C39" i="4"/>
  <c r="E39" i="4" s="1"/>
  <c r="C40" i="4"/>
  <c r="E40" i="4" s="1"/>
  <c r="C41" i="4"/>
  <c r="E41" i="4" s="1"/>
  <c r="C42" i="4"/>
  <c r="E42" i="4" s="1"/>
  <c r="C43" i="4"/>
  <c r="E43" i="4" s="1"/>
  <c r="C44" i="4"/>
  <c r="E44" i="4" s="1"/>
  <c r="C45" i="4"/>
  <c r="E45" i="4" s="1"/>
  <c r="C46" i="4"/>
  <c r="E46" i="4" s="1"/>
  <c r="C47" i="4"/>
  <c r="E47" i="4" s="1"/>
  <c r="C8" i="4"/>
  <c r="E8" i="4" s="1"/>
  <c r="C50" i="4"/>
  <c r="E50" i="4" s="1"/>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7" i="3"/>
  <c r="C8" i="3" l="1"/>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7" i="3"/>
  <c r="H7" i="2" l="1"/>
  <c r="J7" i="2" s="1"/>
  <c r="H8" i="2"/>
  <c r="J8" i="2" s="1"/>
  <c r="H9" i="2"/>
  <c r="J9" i="2" s="1"/>
  <c r="H10" i="2"/>
  <c r="J10" i="2" s="1"/>
  <c r="H11" i="2"/>
  <c r="J11" i="2" s="1"/>
  <c r="H12" i="2"/>
  <c r="J12" i="2" s="1"/>
  <c r="H13" i="2"/>
  <c r="J13" i="2" s="1"/>
  <c r="H14" i="2"/>
  <c r="J14" i="2" s="1"/>
  <c r="H15" i="2"/>
  <c r="J15" i="2" s="1"/>
  <c r="H16" i="2"/>
  <c r="J16" i="2" s="1"/>
  <c r="H17" i="2"/>
  <c r="J17" i="2" s="1"/>
  <c r="H18" i="2"/>
  <c r="J18" i="2" s="1"/>
  <c r="H19" i="2"/>
  <c r="J19" i="2" s="1"/>
  <c r="H20" i="2"/>
  <c r="J20" i="2" s="1"/>
  <c r="H21" i="2"/>
  <c r="J21" i="2" s="1"/>
  <c r="H22" i="2"/>
  <c r="J22" i="2" s="1"/>
  <c r="H23" i="2"/>
  <c r="J23" i="2" s="1"/>
  <c r="H24" i="2"/>
  <c r="J24" i="2" s="1"/>
  <c r="H25" i="2"/>
  <c r="J25" i="2" s="1"/>
  <c r="H26" i="2"/>
  <c r="J26" i="2" s="1"/>
  <c r="H27" i="2"/>
  <c r="J27" i="2" s="1"/>
  <c r="H28" i="2"/>
  <c r="J28" i="2" s="1"/>
  <c r="H29" i="2"/>
  <c r="J29" i="2" s="1"/>
  <c r="H30" i="2"/>
  <c r="J30" i="2" s="1"/>
  <c r="H31" i="2"/>
  <c r="J31" i="2" s="1"/>
  <c r="H32" i="2"/>
  <c r="J32" i="2" s="1"/>
  <c r="H33" i="2"/>
  <c r="J33" i="2" s="1"/>
  <c r="H34" i="2"/>
  <c r="J34" i="2" s="1"/>
  <c r="H35" i="2"/>
  <c r="J35" i="2" s="1"/>
  <c r="H36" i="2"/>
  <c r="J36" i="2" s="1"/>
  <c r="H37" i="2"/>
  <c r="J37" i="2" s="1"/>
  <c r="H38" i="2"/>
  <c r="J38" i="2" s="1"/>
  <c r="H39" i="2"/>
  <c r="J39" i="2" s="1"/>
  <c r="H40" i="2"/>
  <c r="J40" i="2" s="1"/>
  <c r="H41" i="2"/>
  <c r="J41" i="2" s="1"/>
  <c r="H42" i="2"/>
  <c r="J42" i="2" s="1"/>
  <c r="H43" i="2"/>
  <c r="J43" i="2" s="1"/>
  <c r="H44" i="2"/>
  <c r="J44" i="2" s="1"/>
  <c r="H45" i="2"/>
  <c r="J45" i="2" s="1"/>
  <c r="H46" i="2"/>
  <c r="J46" i="2" s="1"/>
  <c r="H47" i="2"/>
  <c r="J47" i="2" s="1"/>
  <c r="H48" i="2"/>
  <c r="J48" i="2" s="1"/>
  <c r="H49" i="2"/>
  <c r="J49" i="2" s="1"/>
  <c r="H50" i="2"/>
  <c r="J50" i="2" s="1"/>
  <c r="H51" i="2"/>
  <c r="J51" i="2" s="1"/>
  <c r="H52" i="2"/>
  <c r="J52" i="2" s="1"/>
  <c r="H53" i="2"/>
  <c r="J53" i="2" s="1"/>
  <c r="H54" i="2"/>
  <c r="J54" i="2" s="1"/>
  <c r="H55" i="2"/>
  <c r="J55" i="2" s="1"/>
  <c r="H56" i="2"/>
  <c r="J56" i="2" s="1"/>
  <c r="H57" i="2"/>
  <c r="J57" i="2" s="1"/>
  <c r="H58" i="2"/>
  <c r="J58" i="2" s="1"/>
  <c r="H59" i="2"/>
  <c r="J59" i="2" s="1"/>
</calcChain>
</file>

<file path=xl/sharedStrings.xml><?xml version="1.0" encoding="utf-8"?>
<sst xmlns="http://schemas.openxmlformats.org/spreadsheetml/2006/main" count="104" uniqueCount="89">
  <si>
    <t>Spinal point</t>
  </si>
  <si>
    <t>Grade</t>
  </si>
  <si>
    <t>#</t>
  </si>
  <si>
    <t>** Grade 1, SPs 1 and 2 are for developmental posts, training posts, work experience posts and casual/short term posts</t>
  </si>
  <si>
    <t>**</t>
  </si>
  <si>
    <t>Grade 11</t>
  </si>
  <si>
    <t>Grade 10</t>
  </si>
  <si>
    <t>Grade 9</t>
  </si>
  <si>
    <t>Grade 8</t>
  </si>
  <si>
    <t>Grade 7</t>
  </si>
  <si>
    <t>Grade 6</t>
  </si>
  <si>
    <t>Grade 5</t>
  </si>
  <si>
    <t>Grade 4</t>
  </si>
  <si>
    <t>Grade 3</t>
  </si>
  <si>
    <t>Grade 2</t>
  </si>
  <si>
    <t>Grade 1</t>
  </si>
  <si>
    <t>#  Grade 1, SP 2 is for grade 1 staff on who are on probation. Once probation is complete staff will move onto SCP3</t>
  </si>
  <si>
    <t xml:space="preserve">August 2018 rates               </t>
  </si>
  <si>
    <t>Salary as of 1 August 2019</t>
  </si>
  <si>
    <t>Cost of an additional days annual leave</t>
  </si>
  <si>
    <t>Cost of the additional leave</t>
  </si>
  <si>
    <t>Enter daily hours if less than 7.2 or if you wish to purchase more than one day</t>
  </si>
  <si>
    <t>University of Essex purchasing additional annual leave</t>
  </si>
  <si>
    <t>This calculator can be used to work out how much purchasing annual leave will cost you.  Just enter the number of hours you wish to purchase, if different to the standard 7.2 hours, in the purple column against your annual salary.</t>
  </si>
  <si>
    <t>University of Essex Campus Services purchasing additional annual leave</t>
  </si>
  <si>
    <t>Enter daily hours if less than 8 or if you wish to purchase more than one day</t>
  </si>
  <si>
    <t>SCP</t>
  </si>
  <si>
    <t>001</t>
  </si>
  <si>
    <t>002</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</si>
  <si>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</si>
  <si>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</si>
  <si>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</si>
  <si>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</si>
  <si>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</si>
  <si>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</si>
  <si>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</si>
  <si>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</si>
  <si>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</si>
  <si>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</si>
  <si>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</si>
  <si>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</si>
  <si>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</si>
  <si>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</si>
  <si>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</si>
  <si>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</si>
  <si>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</si>
  <si>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</si>
  <si>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</si>
  <si>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</si>
  <si>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</si>
  <si>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</si>
  <si>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</si>
  <si>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</si>
  <si>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</si>
  <si>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</si>
  <si>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</si>
  <si>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</si>
  <si>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</si>
  <si>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</si>
  <si>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</si>
  <si>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</si>
  <si>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</si>
  <si>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</si>
  <si>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</si>
  <si>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</si>
  <si>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</si>
  <si>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</si>
  <si>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</si>
  <si>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</si>
  <si>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</si>
  <si>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</si>
  <si>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</si>
  <si>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</si>
  <si>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</si>
  <si>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</si>
  <si>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</si>
  <si>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This calculator can be used to work out how much purchasing annual leave will cost you.  Just enter the number of hours you wish to purchase, if different to the standard 8 hours, in the purple column against your annual salary.</t>
  </si>
  <si>
    <t>This calculator can be used to work out how much purchasing annual leave will cost you.  Just enter the number of hours you wish to purchase, if different to the standard 7.6 hours, in the purple column against your annual salary.</t>
  </si>
  <si>
    <t>Wivenhoe House Hotel Ltd purchasing additional annual leave</t>
  </si>
  <si>
    <t>Enter daily hours if less than 7.6 or if you wish to purchase more than one day</t>
  </si>
  <si>
    <t>Enter daily hours if less than 9.6 or if you wish to purchase more than one day</t>
  </si>
  <si>
    <t>Wivenhoe House Hotel Ltd Chef 48 hour week calculator</t>
  </si>
  <si>
    <t>Annual Salary</t>
  </si>
  <si>
    <t>Cost 1 day (8 hour day)</t>
  </si>
  <si>
    <t>For Chef grade 1 please use the WHH 40 hour calculator</t>
  </si>
  <si>
    <t>If your salary is not on the scale please use the calculator below:</t>
  </si>
  <si>
    <t>Enter Salary</t>
  </si>
  <si>
    <t>Enter hours wishes to purchase</t>
  </si>
  <si>
    <t>Cost of purchase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</si>
</sst>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6" formatCode="&quot;£&quot;#,##0;[Red]\-&quot;£&quot;#,##0"/>
    <numFmt numFmtId="44" formatCode="_-&quot;£&quot;* #,##0.00_-;\-&quot;£&quot;* #,##0.00_-;_-&quot;£&quot;* &quot;-&quot;??_-;_-@_-"/>
    <numFmt numFmtId="164" formatCode="0.0"/>
    <numFmt numFmtId="165" formatCode="0.0%"/>
    <numFmt numFmtId="166" formatCode="&quot;£&quot;#,##0.00"/>
    <numFmt numFmtId="167" formatCode="&quot;£&quot;#,##0"/>
  </numFmts>
  <fonts count="14" x14ac:knownFonts="1">
    <font>
      <sz val="11"/>
      <color theme="1"/>
      <name val="Arial"/>
      <family val="2"/>
    </font>
    <font>
      <b/>
      <sz val="11"/>
      <color theme="1"/>
      <name val="Arial"/>
      <family val="2"/>
    </font>
    <font>
      <b/>
      <sz val="10"/>
      <color theme="1"/>
      <name val="Arial"/>
      <family val="2"/>
    </font>
    <font>
      <b/>
      <sz val="11"/>
      <name val="Arial"/>
      <family val="2"/>
    </font>
    <font>
      <sz val="11"/>
      <name val="Arial"/>
      <family val="2"/>
    </font>
    <font>
      <b/>
      <sz val="16"/>
      <color theme="1"/>
      <name val="Arial"/>
      <family val="2"/>
    </font>
    <font>
      <sz val="11"/>
      <color theme="1"/>
      <name val="Calibri"/>
      <family val="2"/>
    </font>
    <font>
      <b/>
      <sz val="11"/>
      <color rgb="FF000000"/>
      <name val="Arial"/>
      <family val="2"/>
    </font>
    <font>
      <sz val="11"/>
      <color rgb="FF000000"/>
      <name val="Arial"/>
      <family val="2"/>
    </font>
    <font>
      <sz val="12"/>
      <color theme="1"/>
      <name val="Arial"/>
      <family val="2"/>
    </font>
    <font>
      <sz val="11"/>
      <color theme="1"/>
      <name val="Arial"/>
      <family val="2"/>
    </font>
    <font>
      <b/>
      <sz val="11"/>
      <color theme="3"/>
      <name val="Arial"/>
      <family val="2"/>
    </font>
    <font>
      <b/>
      <sz val="10"/>
      <name val="Arial"/>
      <family val="2"/>
    </font>
    <font>
      <sz val="10"/>
      <name val="Arial"/>
      <family val="2"/>
    </font>
  </fonts>
  <fills count="9">
    <fill>
      <patternFill patternType="none"/>
    </fill>
    <fill>
      <patternFill patternType="gray125"/>
    </fill>
    <fill>
      <patternFill patternType="solid">
        <fgColor theme="0" tint="-0.499984740745262"/>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39997558519241921"/>
        <bgColor indexed="64"/>
      </patternFill>
    </fill>
  </fills>
  <borders count="29">
    <border>
      <left/>
      <right/>
      <top/>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44" fontId="10" fillId="0" borderId="0" applyFont="0" applyFill="0" applyBorder="0" applyAlignment="0" applyProtection="0"/>
  </cellStyleXfs>
  <cellXfs count="118">
    <xf numFmtId="0" fontId="0" fillId="0" borderId="0" xfId="0"/>
    <xf numFmtId="0" fontId="3" fillId="0" borderId="0" xfId="0" applyFont="1" applyBorder="1" applyAlignment="1">
      <alignment horizontal="center" vertical="top" wrapText="1"/>
    </xf>
    <xf numFmtId="0" fontId="3" fillId="0" borderId="0" xfId="0" applyFont="1" applyBorder="1" applyAlignment="1">
      <alignment horizontal="center" vertical="top"/>
    </xf>
    <xf numFmtId="2" fontId="0" fillId="0" borderId="0" xfId="0" applyNumberFormat="1"/>
    <xf numFmtId="0" fontId="1" fillId="0" borderId="0" xfId="0" applyFont="1"/>
    <xf numFmtId="0" fontId="5" fillId="0" borderId="0" xfId="0" applyFont="1"/>
    <xf numFmtId="0" fontId="0" fillId="0" borderId="0" xfId="0" applyAlignment="1">
      <alignment horizontal="left" vertical="center"/>
    </xf>
    <xf numFmtId="0" fontId="3" fillId="0" borderId="12" xfId="0" applyFont="1" applyBorder="1" applyAlignment="1">
      <alignment horizontal="center" vertical="top"/>
    </xf>
    <xf numFmtId="0" fontId="3" fillId="0" borderId="0" xfId="0" applyFont="1" applyAlignment="1">
      <alignment horizontal="center" vertical="center" wrapText="1"/>
    </xf>
    <xf numFmtId="0" fontId="3" fillId="0" borderId="0" xfId="0" applyFont="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center" vertical="center"/>
    </xf>
    <xf numFmtId="0" fontId="4" fillId="2" borderId="8"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10" xfId="0" applyFont="1" applyBorder="1" applyAlignment="1">
      <alignment horizontal="center" vertical="center"/>
    </xf>
    <xf numFmtId="0" fontId="4" fillId="2" borderId="1" xfId="0" applyFont="1" applyFill="1" applyBorder="1" applyAlignment="1">
      <alignment horizontal="center" vertical="center"/>
    </xf>
    <xf numFmtId="0" fontId="4" fillId="0" borderId="0" xfId="0" applyFont="1" applyBorder="1" applyAlignment="1">
      <alignment horizontal="center" vertical="center"/>
    </xf>
    <xf numFmtId="0" fontId="4" fillId="0" borderId="0" xfId="0" applyFont="1" applyAlignment="1">
      <alignment vertical="center"/>
    </xf>
    <xf numFmtId="0" fontId="0" fillId="0" borderId="0" xfId="0" applyFont="1" applyAlignment="1">
      <alignment vertical="center"/>
    </xf>
    <xf numFmtId="0" fontId="0" fillId="0" borderId="0" xfId="0" applyAlignment="1">
      <alignment horizontal="center"/>
    </xf>
    <xf numFmtId="0" fontId="0" fillId="0" borderId="0" xfId="0" applyNumberFormat="1"/>
    <xf numFmtId="3" fontId="0" fillId="0" borderId="11" xfId="0" applyNumberFormat="1" applyFont="1" applyFill="1" applyBorder="1" applyAlignment="1">
      <alignment horizontal="center"/>
    </xf>
    <xf numFmtId="0" fontId="6" fillId="0" borderId="0" xfId="0" applyFont="1"/>
    <xf numFmtId="0" fontId="7"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wrapText="1"/>
    </xf>
    <xf numFmtId="6" fontId="8" fillId="0" borderId="0" xfId="0" applyNumberFormat="1" applyFont="1" applyAlignment="1">
      <alignment horizontal="center" vertical="center" wrapText="1"/>
    </xf>
    <xf numFmtId="164" fontId="8" fillId="0" borderId="0" xfId="0" applyNumberFormat="1" applyFont="1" applyAlignment="1">
      <alignment horizontal="center" vertical="center"/>
    </xf>
    <xf numFmtId="0" fontId="9" fillId="0" borderId="0" xfId="0" applyFont="1" applyAlignment="1">
      <alignment horizontal="center" vertical="center" wrapText="1"/>
    </xf>
    <xf numFmtId="165" fontId="8" fillId="0" borderId="0" xfId="0" applyNumberFormat="1" applyFont="1" applyAlignment="1">
      <alignment horizontal="center" vertical="center" wrapText="1"/>
    </xf>
    <xf numFmtId="15" fontId="1" fillId="0" borderId="0" xfId="0" applyNumberFormat="1"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wrapText="1"/>
    </xf>
    <xf numFmtId="0" fontId="0" fillId="3" borderId="0" xfId="0" applyFill="1"/>
    <xf numFmtId="0" fontId="0" fillId="0" borderId="0" xfId="0" applyProtection="1"/>
    <xf numFmtId="0" fontId="2" fillId="0" borderId="0" xfId="0" applyFont="1" applyBorder="1" applyProtection="1"/>
    <xf numFmtId="3" fontId="1" fillId="0" borderId="11" xfId="0" applyNumberFormat="1" applyFont="1" applyFill="1" applyBorder="1" applyAlignment="1" applyProtection="1">
      <alignment horizontal="center"/>
    </xf>
    <xf numFmtId="2" fontId="1" fillId="0" borderId="11" xfId="0" applyNumberFormat="1" applyFont="1" applyBorder="1" applyAlignment="1" applyProtection="1">
      <alignment horizontal="center"/>
    </xf>
    <xf numFmtId="2" fontId="0" fillId="0" borderId="0" xfId="0" applyNumberFormat="1" applyProtection="1"/>
    <xf numFmtId="0" fontId="2" fillId="0" borderId="17" xfId="0" applyFont="1" applyBorder="1" applyProtection="1"/>
    <xf numFmtId="0" fontId="0" fillId="0" borderId="0" xfId="0" applyAlignment="1" applyProtection="1">
      <alignment horizontal="center"/>
    </xf>
    <xf numFmtId="0" fontId="0" fillId="3" borderId="0" xfId="0" applyFill="1" applyProtection="1">
      <protection locked="0"/>
    </xf>
    <xf numFmtId="0" fontId="1" fillId="4" borderId="13" xfId="0" applyFont="1" applyFill="1" applyBorder="1" applyAlignment="1">
      <alignment horizontal="center" vertical="center" wrapText="1"/>
    </xf>
    <xf numFmtId="0" fontId="1" fillId="4" borderId="0" xfId="0" applyFont="1" applyFill="1" applyAlignment="1">
      <alignment horizontal="left" vertical="center" wrapText="1"/>
    </xf>
    <xf numFmtId="0" fontId="1" fillId="4" borderId="7"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5" borderId="11" xfId="0" applyFont="1" applyFill="1" applyBorder="1" applyAlignment="1" applyProtection="1">
      <alignment horizontal="left" wrapText="1"/>
    </xf>
    <xf numFmtId="0" fontId="1" fillId="5" borderId="11" xfId="0" applyFont="1" applyFill="1" applyBorder="1" applyAlignment="1">
      <alignment wrapText="1"/>
    </xf>
    <xf numFmtId="0" fontId="1" fillId="5" borderId="11" xfId="0" applyFont="1" applyFill="1" applyBorder="1" applyAlignment="1">
      <alignment vertical="center" wrapText="1"/>
    </xf>
    <xf numFmtId="0" fontId="1" fillId="5" borderId="11" xfId="0" applyFont="1" applyFill="1" applyBorder="1" applyAlignment="1" applyProtection="1">
      <alignment horizontal="left" vertical="top" wrapText="1"/>
    </xf>
    <xf numFmtId="0" fontId="1" fillId="5" borderId="11" xfId="0" applyFont="1" applyFill="1" applyBorder="1" applyAlignment="1">
      <alignment vertical="top" wrapText="1"/>
    </xf>
    <xf numFmtId="44" fontId="0" fillId="0" borderId="0" xfId="1" applyFont="1"/>
    <xf numFmtId="1" fontId="1" fillId="0" borderId="0" xfId="0" applyNumberFormat="1" applyFont="1"/>
    <xf numFmtId="44" fontId="0" fillId="0" borderId="0" xfId="1" applyFont="1" applyAlignment="1">
      <alignment vertical="top"/>
    </xf>
    <xf numFmtId="0" fontId="1" fillId="4" borderId="13" xfId="0" applyFont="1" applyFill="1" applyBorder="1" applyAlignment="1">
      <alignment horizontal="center" vertical="top" wrapText="1"/>
    </xf>
    <xf numFmtId="0" fontId="1" fillId="4" borderId="11" xfId="0" applyFont="1" applyFill="1" applyBorder="1" applyAlignment="1">
      <alignment horizontal="center" vertical="top" wrapText="1"/>
    </xf>
    <xf numFmtId="0" fontId="12" fillId="0" borderId="11" xfId="0" applyFont="1" applyBorder="1" applyAlignment="1">
      <alignment horizontal="center" vertical="center" wrapText="1"/>
    </xf>
    <xf numFmtId="5" fontId="12" fillId="0" borderId="11" xfId="0" applyNumberFormat="1" applyFont="1" applyBorder="1" applyAlignment="1">
      <alignment horizontal="center" vertical="center" wrapText="1"/>
    </xf>
    <xf numFmtId="0" fontId="13" fillId="6" borderId="11" xfId="0" applyFont="1" applyFill="1" applyBorder="1" applyAlignment="1">
      <alignment horizontal="center" vertical="center" wrapText="1"/>
    </xf>
    <xf numFmtId="0" fontId="13" fillId="7" borderId="19" xfId="0" applyFont="1" applyFill="1" applyBorder="1" applyAlignment="1">
      <alignment horizontal="center" vertical="center" wrapText="1"/>
    </xf>
    <xf numFmtId="166" fontId="13" fillId="0" borderId="25" xfId="0" applyNumberFormat="1" applyFont="1" applyBorder="1" applyAlignment="1">
      <alignment horizontal="right" vertical="center" wrapText="1"/>
    </xf>
    <xf numFmtId="167" fontId="13" fillId="0" borderId="25" xfId="0" applyNumberFormat="1" applyFont="1" applyBorder="1" applyAlignment="1">
      <alignment horizontal="right" vertical="center" wrapText="1"/>
    </xf>
    <xf numFmtId="2" fontId="13" fillId="0" borderId="0" xfId="0" applyNumberFormat="1" applyFont="1" applyAlignment="1">
      <alignment vertical="center"/>
    </xf>
    <xf numFmtId="0" fontId="13" fillId="7" borderId="26" xfId="0" applyFont="1" applyFill="1" applyBorder="1" applyAlignment="1">
      <alignment horizontal="center" vertical="center" wrapText="1"/>
    </xf>
    <xf numFmtId="167" fontId="13" fillId="0" borderId="27" xfId="0" applyNumberFormat="1" applyFont="1" applyBorder="1" applyAlignment="1">
      <alignment horizontal="right" vertical="center" wrapText="1"/>
    </xf>
    <xf numFmtId="0" fontId="13" fillId="7" borderId="22" xfId="0" applyFont="1" applyFill="1" applyBorder="1" applyAlignment="1">
      <alignment horizontal="center" vertical="center" wrapText="1"/>
    </xf>
    <xf numFmtId="167" fontId="13" fillId="0" borderId="28" xfId="0" applyNumberFormat="1" applyFont="1" applyBorder="1" applyAlignment="1">
      <alignment horizontal="right" vertical="center" wrapText="1"/>
    </xf>
    <xf numFmtId="0" fontId="13" fillId="6" borderId="0" xfId="0" applyFont="1" applyFill="1" applyAlignment="1">
      <alignment horizontal="center" vertical="center" wrapText="1"/>
    </xf>
    <xf numFmtId="167" fontId="13" fillId="6" borderId="27" xfId="0" applyNumberFormat="1" applyFont="1" applyFill="1" applyBorder="1" applyAlignment="1">
      <alignment horizontal="right" vertical="center" wrapText="1"/>
    </xf>
    <xf numFmtId="0" fontId="13" fillId="6" borderId="26" xfId="0" applyFont="1" applyFill="1" applyBorder="1" applyAlignment="1">
      <alignment horizontal="center" vertical="center" wrapText="1"/>
    </xf>
    <xf numFmtId="0" fontId="13" fillId="0" borderId="25" xfId="0" applyFont="1" applyBorder="1" applyAlignment="1">
      <alignment horizontal="center" vertical="center" wrapText="1"/>
    </xf>
    <xf numFmtId="0" fontId="13" fillId="0" borderId="27" xfId="0" applyFont="1" applyBorder="1" applyAlignment="1">
      <alignment horizontal="center" vertical="center" wrapText="1"/>
    </xf>
    <xf numFmtId="166" fontId="13" fillId="0" borderId="0" xfId="0" applyNumberFormat="1" applyFont="1" applyAlignment="1">
      <alignment horizontal="right" vertical="center" wrapText="1"/>
    </xf>
    <xf numFmtId="0" fontId="13" fillId="0" borderId="28" xfId="0" applyFont="1" applyBorder="1" applyAlignment="1">
      <alignment horizontal="center" vertical="center" wrapText="1"/>
    </xf>
    <xf numFmtId="166" fontId="13" fillId="0" borderId="23" xfId="0" applyNumberFormat="1" applyFont="1" applyBorder="1" applyAlignment="1">
      <alignment horizontal="right" vertical="center" wrapText="1"/>
    </xf>
    <xf numFmtId="167" fontId="13" fillId="6" borderId="11" xfId="0" applyNumberFormat="1" applyFont="1" applyFill="1" applyBorder="1" applyAlignment="1">
      <alignment horizontal="right" vertical="center" wrapText="1"/>
    </xf>
    <xf numFmtId="0" fontId="12" fillId="0" borderId="0" xfId="0" applyFont="1" applyAlignment="1">
      <alignment vertical="center" wrapText="1"/>
    </xf>
    <xf numFmtId="166" fontId="13" fillId="0" borderId="11" xfId="0" applyNumberFormat="1" applyFont="1" applyBorder="1" applyAlignment="1">
      <alignment horizontal="right" vertical="center" wrapText="1"/>
    </xf>
    <xf numFmtId="0" fontId="1" fillId="4" borderId="14" xfId="0" applyFont="1" applyFill="1" applyBorder="1" applyAlignment="1">
      <alignment horizontal="center" vertical="top" wrapText="1"/>
    </xf>
    <xf numFmtId="0" fontId="1" fillId="4" borderId="25" xfId="0" applyFont="1" applyFill="1" applyBorder="1" applyAlignment="1">
      <alignment horizontal="center" vertical="top" wrapText="1"/>
    </xf>
    <xf numFmtId="0" fontId="1" fillId="5" borderId="25" xfId="0" applyFont="1" applyFill="1" applyBorder="1" applyAlignment="1" applyProtection="1">
      <alignment horizontal="left" vertical="top" wrapText="1"/>
    </xf>
    <xf numFmtId="0" fontId="1" fillId="5" borderId="25" xfId="0" applyFont="1" applyFill="1" applyBorder="1" applyAlignment="1">
      <alignment vertical="top" wrapText="1"/>
    </xf>
    <xf numFmtId="0" fontId="12" fillId="0" borderId="11" xfId="0" applyFont="1" applyBorder="1" applyAlignment="1">
      <alignment vertical="center" wrapText="1"/>
    </xf>
    <xf numFmtId="0" fontId="13" fillId="7" borderId="11" xfId="0" applyFont="1" applyFill="1" applyBorder="1" applyAlignment="1">
      <alignment horizontal="center" vertical="center" wrapText="1"/>
    </xf>
    <xf numFmtId="167" fontId="13" fillId="0" borderId="11" xfId="0" applyNumberFormat="1" applyFont="1" applyBorder="1" applyAlignment="1">
      <alignment horizontal="right" vertical="center" wrapText="1"/>
    </xf>
    <xf numFmtId="0" fontId="13" fillId="0" borderId="11" xfId="0" applyFont="1" applyBorder="1" applyAlignment="1">
      <alignment horizontal="center" vertical="center" wrapText="1"/>
    </xf>
    <xf numFmtId="0" fontId="13" fillId="6" borderId="0" xfId="0" applyFont="1" applyFill="1" applyAlignment="1">
      <alignment vertical="center" wrapText="1"/>
    </xf>
    <xf numFmtId="0" fontId="0" fillId="6" borderId="0" xfId="0" applyFill="1"/>
    <xf numFmtId="0" fontId="13" fillId="6" borderId="11" xfId="0" applyFont="1" applyFill="1" applyBorder="1" applyAlignment="1">
      <alignment vertical="center" wrapText="1"/>
    </xf>
    <xf numFmtId="0" fontId="0" fillId="6" borderId="11" xfId="0" applyFill="1" applyBorder="1"/>
    <xf numFmtId="44" fontId="0" fillId="3" borderId="0" xfId="1" applyFont="1" applyFill="1" applyAlignment="1">
      <alignment horizontal="left" vertical="top"/>
    </xf>
    <xf numFmtId="44" fontId="0" fillId="8" borderId="0" xfId="1" applyFont="1" applyFill="1" applyProtection="1"/>
    <xf numFmtId="1" fontId="13" fillId="3" borderId="25" xfId="0" applyNumberFormat="1" applyFont="1" applyFill="1" applyBorder="1" applyAlignment="1" applyProtection="1">
      <alignment horizontal="right" vertical="center" wrapText="1"/>
      <protection locked="0"/>
    </xf>
    <xf numFmtId="1" fontId="13" fillId="3" borderId="11" xfId="0" applyNumberFormat="1" applyFont="1" applyFill="1" applyBorder="1" applyAlignment="1" applyProtection="1">
      <alignment horizontal="right" vertical="center" wrapText="1"/>
      <protection locked="0"/>
    </xf>
    <xf numFmtId="0" fontId="1" fillId="3" borderId="0" xfId="0" applyFont="1" applyFill="1" applyProtection="1">
      <protection locked="0"/>
    </xf>
    <xf numFmtId="0" fontId="1" fillId="4" borderId="13" xfId="0" applyFont="1" applyFill="1" applyBorder="1" applyAlignment="1">
      <alignment horizontal="center" vertical="center" wrapText="1"/>
    </xf>
    <xf numFmtId="0" fontId="0" fillId="4" borderId="13" xfId="0"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1" fillId="0" borderId="0" xfId="0" applyFont="1" applyAlignment="1">
      <alignment horizontal="center" vertical="center" wrapText="1"/>
    </xf>
    <xf numFmtId="0" fontId="5" fillId="3" borderId="11" xfId="0" applyFont="1" applyFill="1" applyBorder="1" applyAlignment="1">
      <alignment horizontal="center" wrapText="1"/>
    </xf>
    <xf numFmtId="0" fontId="5" fillId="4" borderId="11" xfId="0" applyFont="1" applyFill="1" applyBorder="1" applyAlignment="1">
      <alignment horizontal="center" wrapText="1"/>
    </xf>
    <xf numFmtId="0" fontId="5" fillId="4" borderId="19" xfId="0" applyFont="1" applyFill="1" applyBorder="1" applyAlignment="1">
      <alignment horizontal="center" wrapText="1"/>
    </xf>
    <xf numFmtId="0" fontId="5" fillId="4" borderId="20" xfId="0" applyFont="1" applyFill="1" applyBorder="1" applyAlignment="1">
      <alignment horizontal="center" wrapText="1"/>
    </xf>
    <xf numFmtId="0" fontId="5" fillId="4" borderId="21" xfId="0" applyFont="1" applyFill="1" applyBorder="1" applyAlignment="1">
      <alignment horizontal="center" wrapText="1"/>
    </xf>
    <xf numFmtId="0" fontId="5" fillId="4" borderId="22" xfId="0" applyFont="1" applyFill="1" applyBorder="1" applyAlignment="1">
      <alignment horizontal="center" wrapText="1"/>
    </xf>
    <xf numFmtId="0" fontId="5" fillId="4" borderId="23" xfId="0" applyFont="1" applyFill="1" applyBorder="1" applyAlignment="1">
      <alignment horizontal="center" wrapText="1"/>
    </xf>
    <xf numFmtId="0" fontId="5" fillId="4" borderId="24" xfId="0" applyFont="1" applyFill="1" applyBorder="1" applyAlignment="1">
      <alignment horizontal="center" wrapText="1"/>
    </xf>
    <xf numFmtId="0" fontId="5" fillId="3" borderId="11" xfId="0" applyFont="1" applyFill="1" applyBorder="1" applyAlignment="1">
      <alignment horizontal="center" vertical="center" wrapText="1"/>
    </xf>
    <xf numFmtId="2" fontId="13" fillId="3" borderId="11" xfId="0" applyNumberFormat="1" applyFont="1" applyFill="1" applyBorder="1" applyAlignment="1" applyProtection="1">
      <alignment horizontal="right" vertical="center" wrapText="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64"/>
  <sheetViews>
    <sheetView tabSelected="1" topLeftCell="A4" zoomScaleNormal="100" zoomScaleSheetLayoutView="115" workbookViewId="0">
      <selection activeCell="I29" sqref="I29"/>
    </sheetView>
  </sheetViews>
  <sheetFormatPr defaultColWidth="10.875" defaultRowHeight="14.25" x14ac:dyDescent="0.2"/>
  <cols>
    <col min="1" max="1" width="13.125" customWidth="1"/>
    <col min="2" max="2" width="12.75" customWidth="1"/>
    <col min="4" max="4" width="2.25" customWidth="1"/>
    <col min="5" max="5" width="19.5" hidden="1" customWidth="1"/>
    <col min="6" max="6" width="11.75" style="22" customWidth="1"/>
    <col min="7" max="7" width="15.375" hidden="1" customWidth="1"/>
    <col min="8" max="8" width="10.625" customWidth="1"/>
    <col min="9" max="9" width="14.5" customWidth="1"/>
    <col min="10" max="10" width="11.5" customWidth="1"/>
    <col min="11" max="11" width="16" customWidth="1"/>
    <col min="12" max="12" width="17.375" customWidth="1"/>
  </cols>
  <sheetData>
    <row r="1" spans="1:10" ht="20.25" x14ac:dyDescent="0.3">
      <c r="A1" s="5" t="s">
        <v>22</v>
      </c>
    </row>
    <row r="2" spans="1:10" ht="20.25" x14ac:dyDescent="0.3">
      <c r="A2" s="5"/>
    </row>
    <row r="3" spans="1:10" x14ac:dyDescent="0.2">
      <c r="G3" s="23"/>
    </row>
    <row r="4" spans="1:10" s="6" customFormat="1" ht="48" customHeight="1" thickBot="1" x14ac:dyDescent="0.25">
      <c r="A4" s="100" t="s">
        <v>23</v>
      </c>
      <c r="B4" s="101"/>
      <c r="C4" s="101"/>
      <c r="D4" s="101"/>
      <c r="E4" s="101"/>
      <c r="F4" s="101"/>
      <c r="G4" s="101"/>
      <c r="H4" s="101"/>
      <c r="I4" s="101"/>
      <c r="J4" s="102"/>
    </row>
    <row r="5" spans="1:10" ht="88.5" customHeight="1" thickBot="1" x14ac:dyDescent="0.3">
      <c r="A5" s="45" t="s">
        <v>0</v>
      </c>
      <c r="B5" s="98" t="s">
        <v>1</v>
      </c>
      <c r="C5" s="99"/>
      <c r="D5" s="46"/>
      <c r="E5" s="47" t="s">
        <v>17</v>
      </c>
      <c r="F5" s="48" t="s">
        <v>18</v>
      </c>
      <c r="G5" s="42"/>
      <c r="H5" s="49" t="s">
        <v>19</v>
      </c>
      <c r="I5" s="50" t="s">
        <v>21</v>
      </c>
      <c r="J5" s="51" t="s">
        <v>20</v>
      </c>
    </row>
    <row r="6" spans="1:10" ht="15.75" thickBot="1" x14ac:dyDescent="0.25">
      <c r="A6" s="1"/>
      <c r="B6" s="2"/>
      <c r="C6" s="7"/>
      <c r="F6" s="43"/>
      <c r="G6" s="38"/>
      <c r="H6" s="37"/>
    </row>
    <row r="7" spans="1:10" ht="15.75" thickBot="1" x14ac:dyDescent="0.3">
      <c r="A7" s="8">
        <v>53</v>
      </c>
      <c r="B7" s="9"/>
      <c r="C7" s="103" t="s">
        <v>5</v>
      </c>
      <c r="E7" s="24">
        <v>65302.44</v>
      </c>
      <c r="F7" s="39">
        <v>66477.88</v>
      </c>
      <c r="G7" s="40">
        <v>35.419999999999995</v>
      </c>
      <c r="H7" s="41">
        <f t="shared" ref="H7:H58" si="0">(F7/365.25)*30.4*0.23/5</f>
        <v>254.51791209308695</v>
      </c>
      <c r="I7" s="44">
        <v>36</v>
      </c>
      <c r="J7" s="3">
        <f>H7/7.2*I7</f>
        <v>1272.5895604654347</v>
      </c>
    </row>
    <row r="8" spans="1:10" ht="15" x14ac:dyDescent="0.25">
      <c r="A8" s="9">
        <v>52</v>
      </c>
      <c r="B8" s="10"/>
      <c r="C8" s="104"/>
      <c r="E8" s="24">
        <v>63463.38</v>
      </c>
      <c r="F8" s="39">
        <v>64605.72</v>
      </c>
      <c r="G8" s="40">
        <v>34.42</v>
      </c>
      <c r="H8" s="41">
        <f t="shared" si="0"/>
        <v>247.35014058316224</v>
      </c>
      <c r="I8" s="44">
        <v>7.2</v>
      </c>
      <c r="J8" s="3">
        <f t="shared" ref="J8:J59" si="1">H8/7.2*I8</f>
        <v>247.35014058316222</v>
      </c>
    </row>
    <row r="9" spans="1:10" ht="15" x14ac:dyDescent="0.25">
      <c r="A9" s="9">
        <v>51</v>
      </c>
      <c r="B9" s="11"/>
      <c r="C9" s="104"/>
      <c r="E9" s="24">
        <v>61618.2</v>
      </c>
      <c r="F9" s="39">
        <v>62727.33</v>
      </c>
      <c r="G9" s="40">
        <v>33.42</v>
      </c>
      <c r="H9" s="41">
        <f t="shared" si="0"/>
        <v>240.15851682956878</v>
      </c>
      <c r="I9" s="44">
        <v>8</v>
      </c>
      <c r="J9" s="3">
        <f t="shared" si="1"/>
        <v>266.84279647729863</v>
      </c>
    </row>
    <row r="10" spans="1:10" ht="15.75" thickBot="1" x14ac:dyDescent="0.3">
      <c r="A10" s="9">
        <v>50</v>
      </c>
      <c r="B10" s="12"/>
      <c r="C10" s="105"/>
      <c r="E10" s="24">
        <v>59827.08</v>
      </c>
      <c r="F10" s="39">
        <v>60903.97</v>
      </c>
      <c r="G10" s="40">
        <v>32.449999999999996</v>
      </c>
      <c r="H10" s="41">
        <f t="shared" si="0"/>
        <v>233.17758151403146</v>
      </c>
      <c r="I10" s="44"/>
      <c r="J10" s="3">
        <f t="shared" si="1"/>
        <v>0</v>
      </c>
    </row>
    <row r="11" spans="1:10" ht="15" x14ac:dyDescent="0.25">
      <c r="A11" s="9">
        <v>49</v>
      </c>
      <c r="B11" s="106" t="s">
        <v>6</v>
      </c>
      <c r="C11" s="13"/>
      <c r="E11" s="24">
        <v>58090.02</v>
      </c>
      <c r="F11" s="39">
        <v>59135.64</v>
      </c>
      <c r="G11" s="40">
        <v>31.51</v>
      </c>
      <c r="H11" s="41">
        <f t="shared" si="0"/>
        <v>226.40733463655033</v>
      </c>
      <c r="I11" s="44"/>
      <c r="J11" s="3">
        <f t="shared" si="1"/>
        <v>0</v>
      </c>
    </row>
    <row r="12" spans="1:10" ht="15" x14ac:dyDescent="0.25">
      <c r="A12" s="9">
        <v>48</v>
      </c>
      <c r="B12" s="104"/>
      <c r="C12" s="14"/>
      <c r="E12" s="24">
        <v>56401.919999999998</v>
      </c>
      <c r="F12" s="39">
        <v>57417.15</v>
      </c>
      <c r="G12" s="40">
        <v>30.59</v>
      </c>
      <c r="H12" s="41">
        <f t="shared" si="0"/>
        <v>219.82790570841888</v>
      </c>
      <c r="I12" s="44"/>
      <c r="J12" s="3">
        <f t="shared" si="1"/>
        <v>0</v>
      </c>
    </row>
    <row r="13" spans="1:10" ht="15.75" thickBot="1" x14ac:dyDescent="0.3">
      <c r="A13" s="9">
        <v>47</v>
      </c>
      <c r="B13" s="104"/>
      <c r="C13" s="14"/>
      <c r="E13" s="24">
        <v>54763.8</v>
      </c>
      <c r="F13" s="39">
        <v>55749.55</v>
      </c>
      <c r="G13" s="40">
        <v>29.7</v>
      </c>
      <c r="H13" s="41">
        <f t="shared" si="0"/>
        <v>213.443314770705</v>
      </c>
      <c r="I13" s="44"/>
      <c r="J13" s="3">
        <f t="shared" si="1"/>
        <v>0</v>
      </c>
    </row>
    <row r="14" spans="1:10" ht="15" x14ac:dyDescent="0.25">
      <c r="A14" s="9">
        <v>46</v>
      </c>
      <c r="B14" s="104"/>
      <c r="C14" s="15"/>
      <c r="E14" s="24">
        <v>53173.62</v>
      </c>
      <c r="F14" s="39">
        <v>54130.75</v>
      </c>
      <c r="G14" s="40">
        <v>28.84</v>
      </c>
      <c r="H14" s="41">
        <f t="shared" si="0"/>
        <v>207.2455600273785</v>
      </c>
      <c r="I14" s="44"/>
      <c r="J14" s="3">
        <f t="shared" si="1"/>
        <v>0</v>
      </c>
    </row>
    <row r="15" spans="1:10" ht="15.75" thickBot="1" x14ac:dyDescent="0.3">
      <c r="A15" s="9">
        <v>45</v>
      </c>
      <c r="B15" s="105"/>
      <c r="C15" s="16"/>
      <c r="E15" s="24">
        <v>51630.36</v>
      </c>
      <c r="F15" s="39">
        <v>52559.71</v>
      </c>
      <c r="G15" s="40">
        <v>28</v>
      </c>
      <c r="H15" s="41">
        <f t="shared" si="0"/>
        <v>201.23065972347706</v>
      </c>
      <c r="I15" s="44"/>
      <c r="J15" s="3">
        <f t="shared" si="1"/>
        <v>0</v>
      </c>
    </row>
    <row r="16" spans="1:10" ht="15" x14ac:dyDescent="0.25">
      <c r="A16" s="9">
        <v>44</v>
      </c>
      <c r="B16" s="17"/>
      <c r="C16" s="16"/>
      <c r="E16" s="24">
        <v>50131.98</v>
      </c>
      <c r="F16" s="39">
        <v>51034.36</v>
      </c>
      <c r="G16" s="40">
        <v>27.19</v>
      </c>
      <c r="H16" s="41">
        <f t="shared" si="0"/>
        <v>195.39068863518142</v>
      </c>
      <c r="I16" s="44"/>
      <c r="J16" s="3">
        <f t="shared" si="1"/>
        <v>0</v>
      </c>
    </row>
    <row r="17" spans="1:12" ht="15" x14ac:dyDescent="0.25">
      <c r="A17" s="9">
        <v>43</v>
      </c>
      <c r="B17" s="9"/>
      <c r="C17" s="106" t="s">
        <v>7</v>
      </c>
      <c r="E17" s="24">
        <v>48676.44</v>
      </c>
      <c r="F17" s="39">
        <v>49552.62</v>
      </c>
      <c r="G17" s="40">
        <v>26.4</v>
      </c>
      <c r="H17" s="41">
        <f t="shared" si="0"/>
        <v>189.71768325256676</v>
      </c>
      <c r="I17" s="44"/>
      <c r="J17" s="3">
        <f t="shared" si="1"/>
        <v>0</v>
      </c>
    </row>
    <row r="18" spans="1:12" ht="15" x14ac:dyDescent="0.25">
      <c r="A18" s="9">
        <v>42</v>
      </c>
      <c r="B18" s="8"/>
      <c r="C18" s="104"/>
      <c r="E18" s="24">
        <v>47263.74</v>
      </c>
      <c r="F18" s="39">
        <v>48114.49</v>
      </c>
      <c r="G18" s="40">
        <v>25.64</v>
      </c>
      <c r="H18" s="41">
        <f t="shared" si="0"/>
        <v>184.2116435756331</v>
      </c>
      <c r="I18" s="44"/>
      <c r="J18" s="3">
        <f t="shared" si="1"/>
        <v>0</v>
      </c>
    </row>
    <row r="19" spans="1:12" ht="15" x14ac:dyDescent="0.25">
      <c r="A19" s="9">
        <v>41</v>
      </c>
      <c r="B19" s="14"/>
      <c r="C19" s="104"/>
      <c r="E19" s="24">
        <v>45891.839999999997</v>
      </c>
      <c r="F19" s="39">
        <v>46717.89</v>
      </c>
      <c r="G19" s="40">
        <v>24.89</v>
      </c>
      <c r="H19" s="41">
        <f t="shared" si="0"/>
        <v>178.86460609445584</v>
      </c>
      <c r="I19" s="44"/>
      <c r="J19" s="3">
        <f t="shared" si="1"/>
        <v>0</v>
      </c>
    </row>
    <row r="20" spans="1:12" ht="15" x14ac:dyDescent="0.25">
      <c r="A20" s="9">
        <v>40</v>
      </c>
      <c r="B20" s="14"/>
      <c r="C20" s="104"/>
      <c r="E20" s="24">
        <v>44558.7</v>
      </c>
      <c r="F20" s="39">
        <v>45360.76</v>
      </c>
      <c r="G20" s="40">
        <v>24.17</v>
      </c>
      <c r="H20" s="41">
        <f t="shared" si="0"/>
        <v>173.66868387132101</v>
      </c>
      <c r="I20" s="44"/>
      <c r="J20" s="3">
        <f t="shared" si="1"/>
        <v>0</v>
      </c>
    </row>
    <row r="21" spans="1:12" ht="15.75" thickBot="1" x14ac:dyDescent="0.3">
      <c r="A21" s="9">
        <v>39</v>
      </c>
      <c r="B21" s="14"/>
      <c r="C21" s="104"/>
      <c r="E21" s="24">
        <v>43266.36</v>
      </c>
      <c r="F21" s="39">
        <v>44045.15</v>
      </c>
      <c r="G21" s="40">
        <v>23.470000000000002</v>
      </c>
      <c r="H21" s="41">
        <f t="shared" si="0"/>
        <v>168.63172555783711</v>
      </c>
      <c r="I21" s="44"/>
      <c r="J21" s="3">
        <f t="shared" si="1"/>
        <v>0</v>
      </c>
    </row>
    <row r="22" spans="1:12" ht="15" x14ac:dyDescent="0.25">
      <c r="A22" s="9">
        <v>38</v>
      </c>
      <c r="B22" s="15"/>
      <c r="C22" s="104"/>
      <c r="E22" s="24">
        <v>42036.24</v>
      </c>
      <c r="F22" s="39">
        <v>42792.89</v>
      </c>
      <c r="G22" s="40">
        <v>22.8</v>
      </c>
      <c r="H22" s="41">
        <f t="shared" si="0"/>
        <v>163.83730972210816</v>
      </c>
      <c r="I22" s="44"/>
      <c r="J22" s="3">
        <f t="shared" si="1"/>
        <v>0</v>
      </c>
    </row>
    <row r="23" spans="1:12" ht="15.75" thickBot="1" x14ac:dyDescent="0.3">
      <c r="A23" s="9">
        <v>37</v>
      </c>
      <c r="B23" s="18"/>
      <c r="C23" s="105"/>
      <c r="E23" s="24">
        <v>40792.86</v>
      </c>
      <c r="F23" s="39">
        <v>41527.129999999997</v>
      </c>
      <c r="G23" s="40">
        <v>22.130000000000003</v>
      </c>
      <c r="H23" s="41">
        <f t="shared" si="0"/>
        <v>158.9912076440794</v>
      </c>
      <c r="I23" s="44"/>
      <c r="J23" s="3">
        <f t="shared" si="1"/>
        <v>0</v>
      </c>
    </row>
    <row r="24" spans="1:12" ht="15" x14ac:dyDescent="0.25">
      <c r="A24" s="9">
        <v>36</v>
      </c>
      <c r="B24" s="106" t="s">
        <v>8</v>
      </c>
      <c r="C24" s="19"/>
      <c r="E24" s="24">
        <v>39608.639999999999</v>
      </c>
      <c r="F24" s="39">
        <v>40321.599999999999</v>
      </c>
      <c r="G24" s="40">
        <v>21.490000000000002</v>
      </c>
      <c r="H24" s="41">
        <f t="shared" si="0"/>
        <v>154.37570277891854</v>
      </c>
      <c r="I24" s="44"/>
      <c r="J24" s="3">
        <f t="shared" si="1"/>
        <v>0</v>
      </c>
    </row>
    <row r="25" spans="1:12" ht="15" x14ac:dyDescent="0.25">
      <c r="A25" s="9">
        <v>35</v>
      </c>
      <c r="B25" s="104"/>
      <c r="C25" s="19"/>
      <c r="E25" s="24">
        <v>38459.1</v>
      </c>
      <c r="F25" s="39">
        <v>39151.360000000001</v>
      </c>
      <c r="G25" s="40">
        <v>20.86</v>
      </c>
      <c r="H25" s="41">
        <f t="shared" si="0"/>
        <v>149.89530957973992</v>
      </c>
      <c r="I25" s="44"/>
      <c r="J25" s="3">
        <f t="shared" si="1"/>
        <v>0</v>
      </c>
    </row>
    <row r="26" spans="1:12" ht="15" x14ac:dyDescent="0.25">
      <c r="A26" s="9">
        <v>34</v>
      </c>
      <c r="B26" s="104"/>
      <c r="C26" s="14"/>
      <c r="E26" s="24">
        <v>37344.239999999998</v>
      </c>
      <c r="F26" s="39">
        <v>38016.44</v>
      </c>
      <c r="G26" s="40">
        <v>20.260000000000002</v>
      </c>
      <c r="H26" s="41">
        <f t="shared" si="0"/>
        <v>145.55014290485968</v>
      </c>
      <c r="I26" s="44"/>
      <c r="J26" s="3">
        <f t="shared" si="1"/>
        <v>0</v>
      </c>
    </row>
    <row r="27" spans="1:12" ht="15.75" thickBot="1" x14ac:dyDescent="0.3">
      <c r="A27" s="9">
        <v>33</v>
      </c>
      <c r="B27" s="104"/>
      <c r="C27" s="20"/>
      <c r="E27" s="24">
        <v>36261</v>
      </c>
      <c r="F27" s="39">
        <v>36913.699999999997</v>
      </c>
      <c r="G27" s="40">
        <v>19.670000000000002</v>
      </c>
      <c r="H27" s="41">
        <f t="shared" si="0"/>
        <v>141.32818091717999</v>
      </c>
      <c r="I27" s="44"/>
      <c r="J27" s="3">
        <f t="shared" si="1"/>
        <v>0</v>
      </c>
    </row>
    <row r="28" spans="1:12" ht="15" x14ac:dyDescent="0.25">
      <c r="A28" s="9">
        <v>32</v>
      </c>
      <c r="B28" s="104"/>
      <c r="C28" s="15"/>
      <c r="E28" s="24">
        <v>35211.42</v>
      </c>
      <c r="F28" s="39">
        <v>35845.230000000003</v>
      </c>
      <c r="G28" s="40">
        <v>19.100000000000001</v>
      </c>
      <c r="H28" s="41">
        <f t="shared" si="0"/>
        <v>137.23742541273103</v>
      </c>
      <c r="I28" s="44"/>
      <c r="J28" s="3">
        <f t="shared" si="1"/>
        <v>0</v>
      </c>
    </row>
    <row r="29" spans="1:12" ht="15" x14ac:dyDescent="0.25">
      <c r="A29" s="9">
        <v>31</v>
      </c>
      <c r="B29" s="104"/>
      <c r="C29" s="16"/>
      <c r="E29" s="24">
        <v>34188.36</v>
      </c>
      <c r="F29" s="39">
        <v>34803.75</v>
      </c>
      <c r="G29" s="40">
        <v>18.55</v>
      </c>
      <c r="H29" s="41">
        <f t="shared" si="0"/>
        <v>133.25000410677617</v>
      </c>
      <c r="I29" s="44"/>
      <c r="J29" s="3">
        <f t="shared" si="1"/>
        <v>0</v>
      </c>
    </row>
    <row r="30" spans="1:12" ht="15.75" thickBot="1" x14ac:dyDescent="0.3">
      <c r="A30" s="9">
        <v>30</v>
      </c>
      <c r="B30" s="105"/>
      <c r="C30" s="106" t="s">
        <v>9</v>
      </c>
      <c r="E30" s="24">
        <v>33198.959999999999</v>
      </c>
      <c r="F30" s="39">
        <v>33796.54</v>
      </c>
      <c r="G30" s="40">
        <v>18.010000000000002</v>
      </c>
      <c r="H30" s="41">
        <f t="shared" si="0"/>
        <v>129.39378928405205</v>
      </c>
      <c r="I30" s="44"/>
      <c r="J30" s="3">
        <f t="shared" si="1"/>
        <v>0</v>
      </c>
    </row>
    <row r="31" spans="1:12" ht="15" customHeight="1" x14ac:dyDescent="0.25">
      <c r="A31" s="9">
        <v>29</v>
      </c>
      <c r="B31" s="14"/>
      <c r="C31" s="104"/>
      <c r="E31" s="24">
        <v>32236.080000000002</v>
      </c>
      <c r="F31" s="39">
        <v>32816.33</v>
      </c>
      <c r="G31" s="40">
        <v>17.490000000000002</v>
      </c>
      <c r="H31" s="41">
        <f t="shared" si="0"/>
        <v>125.64094694592745</v>
      </c>
      <c r="I31" s="44"/>
      <c r="J31" s="3">
        <f t="shared" si="1"/>
        <v>0</v>
      </c>
      <c r="K31" s="34"/>
      <c r="L31" s="107"/>
    </row>
    <row r="32" spans="1:12" ht="15.75" customHeight="1" thickBot="1" x14ac:dyDescent="0.3">
      <c r="A32" s="9">
        <v>28</v>
      </c>
      <c r="B32" s="14"/>
      <c r="C32" s="104"/>
      <c r="E32" s="24">
        <v>31302.78</v>
      </c>
      <c r="F32" s="39">
        <v>31866.23</v>
      </c>
      <c r="G32" s="40">
        <v>16.98</v>
      </c>
      <c r="H32" s="41">
        <f t="shared" si="0"/>
        <v>122.00338407118412</v>
      </c>
      <c r="I32" s="44"/>
      <c r="J32" s="3">
        <f t="shared" si="1"/>
        <v>0</v>
      </c>
      <c r="K32" s="33"/>
      <c r="L32" s="107"/>
    </row>
    <row r="33" spans="1:13" ht="15.75" thickBot="1" x14ac:dyDescent="0.3">
      <c r="A33" s="9">
        <v>27</v>
      </c>
      <c r="B33" s="10"/>
      <c r="C33" s="105"/>
      <c r="E33" s="24">
        <v>30394.98</v>
      </c>
      <c r="F33" s="39">
        <v>30942.09</v>
      </c>
      <c r="G33" s="40">
        <v>16.490000000000002</v>
      </c>
      <c r="H33" s="41">
        <f t="shared" si="0"/>
        <v>118.46521192607801</v>
      </c>
      <c r="I33" s="44"/>
      <c r="J33" s="3">
        <f t="shared" si="1"/>
        <v>0</v>
      </c>
      <c r="K33" s="28"/>
      <c r="L33" s="28"/>
    </row>
    <row r="34" spans="1:13" ht="15" x14ac:dyDescent="0.25">
      <c r="A34" s="9">
        <v>26</v>
      </c>
      <c r="B34" s="106" t="s">
        <v>10</v>
      </c>
      <c r="C34" s="14"/>
      <c r="E34" s="24">
        <v>29514.720000000001</v>
      </c>
      <c r="F34" s="39">
        <v>30045.98</v>
      </c>
      <c r="G34" s="40">
        <v>16.010000000000002</v>
      </c>
      <c r="H34" s="41">
        <f t="shared" si="0"/>
        <v>115.03435573442849</v>
      </c>
      <c r="I34" s="44"/>
      <c r="J34" s="3">
        <f t="shared" si="1"/>
        <v>0</v>
      </c>
      <c r="K34" s="29"/>
      <c r="L34" s="32"/>
    </row>
    <row r="35" spans="1:13" ht="15" x14ac:dyDescent="0.25">
      <c r="A35" s="9">
        <v>25</v>
      </c>
      <c r="B35" s="104"/>
      <c r="C35" s="14"/>
      <c r="E35" s="24">
        <v>28659.96</v>
      </c>
      <c r="F35" s="39">
        <v>29175.84</v>
      </c>
      <c r="G35" s="40">
        <v>15.549999999999999</v>
      </c>
      <c r="H35" s="41">
        <f t="shared" si="0"/>
        <v>111.70292855852156</v>
      </c>
      <c r="I35" s="44"/>
      <c r="J35" s="3">
        <f t="shared" si="1"/>
        <v>0</v>
      </c>
      <c r="K35" s="31"/>
      <c r="L35" s="31"/>
    </row>
    <row r="36" spans="1:13" ht="15.75" thickBot="1" x14ac:dyDescent="0.3">
      <c r="A36" s="9">
        <v>24</v>
      </c>
      <c r="B36" s="104"/>
      <c r="C36" s="14"/>
      <c r="E36" s="24">
        <v>27830.7</v>
      </c>
      <c r="F36" s="39">
        <v>28331.65</v>
      </c>
      <c r="G36" s="40">
        <v>15.1</v>
      </c>
      <c r="H36" s="41">
        <f t="shared" si="0"/>
        <v>108.47085382614648</v>
      </c>
      <c r="I36" s="44"/>
      <c r="J36" s="3">
        <f t="shared" si="1"/>
        <v>0</v>
      </c>
      <c r="K36" s="29"/>
      <c r="L36" s="32"/>
    </row>
    <row r="37" spans="1:13" ht="15" x14ac:dyDescent="0.25">
      <c r="A37" s="9">
        <v>23</v>
      </c>
      <c r="B37" s="104"/>
      <c r="C37" s="15"/>
      <c r="E37" s="24">
        <v>27024.9</v>
      </c>
      <c r="F37" s="39">
        <v>27511.35</v>
      </c>
      <c r="G37" s="40">
        <v>14.66</v>
      </c>
      <c r="H37" s="41">
        <f t="shared" si="0"/>
        <v>105.33024459958931</v>
      </c>
      <c r="I37" s="44"/>
      <c r="J37" s="3">
        <f t="shared" si="1"/>
        <v>0</v>
      </c>
      <c r="K37" s="31"/>
      <c r="L37" s="32"/>
    </row>
    <row r="38" spans="1:13" ht="15.75" customHeight="1" thickBot="1" x14ac:dyDescent="0.3">
      <c r="A38" s="9">
        <v>22</v>
      </c>
      <c r="B38" s="105"/>
      <c r="C38" s="16"/>
      <c r="E38" s="24">
        <v>26242.560000000001</v>
      </c>
      <c r="F38" s="39">
        <v>26714.93</v>
      </c>
      <c r="G38" s="40">
        <v>14.24</v>
      </c>
      <c r="H38" s="41">
        <f t="shared" si="0"/>
        <v>102.2810625927447</v>
      </c>
      <c r="I38" s="44"/>
      <c r="J38" s="3">
        <f t="shared" si="1"/>
        <v>0</v>
      </c>
      <c r="K38" s="29"/>
      <c r="L38" s="32"/>
    </row>
    <row r="39" spans="1:13" ht="15" customHeight="1" x14ac:dyDescent="0.25">
      <c r="A39" s="9">
        <v>21</v>
      </c>
      <c r="B39" s="14"/>
      <c r="C39" s="106" t="s">
        <v>11</v>
      </c>
      <c r="E39" s="24">
        <v>25482.66</v>
      </c>
      <c r="F39" s="39">
        <v>25941.35</v>
      </c>
      <c r="G39" s="40">
        <v>13.82</v>
      </c>
      <c r="H39" s="41">
        <f t="shared" si="0"/>
        <v>99.319326050650233</v>
      </c>
      <c r="I39" s="44"/>
      <c r="J39" s="3">
        <f t="shared" si="1"/>
        <v>0</v>
      </c>
      <c r="K39" s="29"/>
      <c r="L39" s="32"/>
    </row>
    <row r="40" spans="1:13" ht="15" customHeight="1" x14ac:dyDescent="0.25">
      <c r="A40" s="9">
        <v>20</v>
      </c>
      <c r="B40" s="14"/>
      <c r="C40" s="104"/>
      <c r="E40" s="24">
        <v>24771.72</v>
      </c>
      <c r="F40" s="39">
        <v>25217.61</v>
      </c>
      <c r="G40" s="40">
        <v>13.44</v>
      </c>
      <c r="H40" s="41">
        <f t="shared" si="0"/>
        <v>96.54840745790554</v>
      </c>
      <c r="I40" s="44"/>
      <c r="J40" s="3">
        <f t="shared" si="1"/>
        <v>0</v>
      </c>
      <c r="K40" s="29"/>
      <c r="L40" s="32"/>
    </row>
    <row r="41" spans="1:13" ht="15" customHeight="1" x14ac:dyDescent="0.25">
      <c r="A41" s="9">
        <v>19</v>
      </c>
      <c r="B41" s="14"/>
      <c r="C41" s="104"/>
      <c r="E41" s="24">
        <v>24029.16</v>
      </c>
      <c r="F41" s="39">
        <v>24461.68</v>
      </c>
      <c r="G41" s="40">
        <v>13.04</v>
      </c>
      <c r="H41" s="41">
        <f t="shared" si="0"/>
        <v>93.654245891854899</v>
      </c>
      <c r="I41" s="44"/>
      <c r="J41" s="3">
        <f t="shared" si="1"/>
        <v>0</v>
      </c>
      <c r="K41" s="29"/>
      <c r="L41" s="32"/>
    </row>
    <row r="42" spans="1:13" ht="15.75" thickBot="1" x14ac:dyDescent="0.3">
      <c r="A42" s="9">
        <v>18</v>
      </c>
      <c r="B42" s="14"/>
      <c r="C42" s="104"/>
      <c r="E42" s="24">
        <v>23333.52</v>
      </c>
      <c r="F42" s="39">
        <v>23753.52</v>
      </c>
      <c r="G42" s="40">
        <v>12.66</v>
      </c>
      <c r="H42" s="41">
        <f t="shared" si="0"/>
        <v>90.942977051334708</v>
      </c>
      <c r="I42" s="44"/>
      <c r="J42" s="3">
        <f t="shared" si="1"/>
        <v>0</v>
      </c>
      <c r="K42" s="31"/>
      <c r="L42" s="32"/>
    </row>
    <row r="43" spans="1:13" ht="15" x14ac:dyDescent="0.25">
      <c r="A43" s="9">
        <v>17</v>
      </c>
      <c r="B43" s="10"/>
      <c r="C43" s="104"/>
      <c r="E43" s="24">
        <v>22658.28</v>
      </c>
      <c r="F43" s="39">
        <v>23066.13</v>
      </c>
      <c r="G43" s="40">
        <v>12.29</v>
      </c>
      <c r="H43" s="41">
        <f t="shared" si="0"/>
        <v>88.311228451745393</v>
      </c>
      <c r="I43" s="44"/>
      <c r="J43" s="3">
        <f t="shared" si="1"/>
        <v>0</v>
      </c>
      <c r="K43" s="29"/>
      <c r="L43" s="32"/>
    </row>
    <row r="44" spans="1:13" ht="15.75" thickBot="1" x14ac:dyDescent="0.3">
      <c r="A44" s="9">
        <v>16</v>
      </c>
      <c r="B44" s="106" t="s">
        <v>12</v>
      </c>
      <c r="C44" s="105"/>
      <c r="E44" s="24">
        <v>22016.7</v>
      </c>
      <c r="F44" s="39">
        <v>22417.4</v>
      </c>
      <c r="G44" s="40">
        <v>11.95</v>
      </c>
      <c r="H44" s="41">
        <f t="shared" si="0"/>
        <v>85.827493935660513</v>
      </c>
      <c r="I44" s="44"/>
      <c r="J44" s="3">
        <f t="shared" si="1"/>
        <v>0</v>
      </c>
      <c r="K44" s="31"/>
      <c r="L44" s="31"/>
    </row>
    <row r="45" spans="1:13" ht="15" x14ac:dyDescent="0.25">
      <c r="A45" s="9">
        <v>15</v>
      </c>
      <c r="B45" s="104"/>
      <c r="C45" s="14"/>
      <c r="E45" s="24">
        <v>21414</v>
      </c>
      <c r="F45" s="39">
        <v>21814.44</v>
      </c>
      <c r="G45" s="40">
        <v>11.629999999999999</v>
      </c>
      <c r="H45" s="41">
        <f t="shared" si="0"/>
        <v>83.518994924024625</v>
      </c>
      <c r="I45" s="44"/>
      <c r="J45" s="3">
        <f t="shared" si="1"/>
        <v>0</v>
      </c>
      <c r="K45" s="26"/>
      <c r="L45" s="27"/>
      <c r="M45" s="26"/>
    </row>
    <row r="46" spans="1:13" ht="15" x14ac:dyDescent="0.25">
      <c r="A46" s="9">
        <v>14</v>
      </c>
      <c r="B46" s="104"/>
      <c r="C46" s="14"/>
      <c r="E46" s="24">
        <v>20836</v>
      </c>
      <c r="F46" s="39">
        <v>21236.05</v>
      </c>
      <c r="G46" s="40">
        <v>11.32</v>
      </c>
      <c r="H46" s="41">
        <f t="shared" si="0"/>
        <v>81.304564873374403</v>
      </c>
      <c r="I46" s="44"/>
      <c r="J46" s="3">
        <f t="shared" si="1"/>
        <v>0</v>
      </c>
      <c r="K46" s="25"/>
      <c r="L46" s="25"/>
      <c r="M46" s="25"/>
    </row>
    <row r="47" spans="1:13" ht="15.75" thickBot="1" x14ac:dyDescent="0.3">
      <c r="A47" s="9">
        <v>13</v>
      </c>
      <c r="B47" s="104"/>
      <c r="C47" s="14"/>
      <c r="E47" s="24">
        <v>20275</v>
      </c>
      <c r="F47" s="39">
        <v>20674.419999999998</v>
      </c>
      <c r="G47" s="40">
        <v>11.02</v>
      </c>
      <c r="H47" s="41">
        <f t="shared" si="0"/>
        <v>79.154302335386717</v>
      </c>
      <c r="I47" s="44"/>
      <c r="J47" s="3">
        <f t="shared" si="1"/>
        <v>0</v>
      </c>
      <c r="K47" s="29"/>
      <c r="L47" s="29"/>
      <c r="M47" s="30"/>
    </row>
    <row r="48" spans="1:13" ht="15" x14ac:dyDescent="0.25">
      <c r="A48" s="9">
        <v>12</v>
      </c>
      <c r="B48" s="104"/>
      <c r="C48" s="15"/>
      <c r="E48" s="24">
        <v>19732</v>
      </c>
      <c r="F48" s="39">
        <v>20132.560000000001</v>
      </c>
      <c r="G48" s="40">
        <v>10.73</v>
      </c>
      <c r="H48" s="41">
        <f t="shared" si="0"/>
        <v>77.079731427789184</v>
      </c>
      <c r="I48" s="44"/>
      <c r="J48" s="3">
        <f t="shared" si="1"/>
        <v>0</v>
      </c>
      <c r="K48" s="29"/>
      <c r="L48" s="29"/>
      <c r="M48" s="30"/>
    </row>
    <row r="49" spans="1:13" ht="15.75" thickBot="1" x14ac:dyDescent="0.3">
      <c r="A49" s="9">
        <v>11</v>
      </c>
      <c r="B49" s="105"/>
      <c r="C49" s="106" t="s">
        <v>13</v>
      </c>
      <c r="E49" s="24">
        <v>19202</v>
      </c>
      <c r="F49" s="39">
        <v>19612.919999999998</v>
      </c>
      <c r="G49" s="40">
        <v>10.45</v>
      </c>
      <c r="H49" s="41">
        <f t="shared" si="0"/>
        <v>75.090232246406558</v>
      </c>
      <c r="I49" s="44"/>
      <c r="J49" s="3">
        <f t="shared" si="1"/>
        <v>0</v>
      </c>
      <c r="K49" s="29"/>
      <c r="L49" s="29"/>
      <c r="M49" s="30"/>
    </row>
    <row r="50" spans="1:13" ht="15" x14ac:dyDescent="0.25">
      <c r="A50" s="9">
        <v>10</v>
      </c>
      <c r="B50" s="14"/>
      <c r="C50" s="104"/>
      <c r="E50" s="24">
        <v>18688</v>
      </c>
      <c r="F50" s="39">
        <v>19132.77</v>
      </c>
      <c r="G50" s="40">
        <v>10.199999999999999</v>
      </c>
      <c r="H50" s="41">
        <f t="shared" si="0"/>
        <v>73.251924895277213</v>
      </c>
      <c r="I50" s="44"/>
      <c r="J50" s="3">
        <f t="shared" si="1"/>
        <v>0</v>
      </c>
      <c r="K50" s="29"/>
      <c r="L50" s="29"/>
      <c r="M50" s="30"/>
    </row>
    <row r="51" spans="1:13" ht="15" x14ac:dyDescent="0.25">
      <c r="A51" s="9">
        <v>9</v>
      </c>
      <c r="B51" s="14"/>
      <c r="C51" s="104"/>
      <c r="E51" s="24">
        <v>18189</v>
      </c>
      <c r="F51" s="39">
        <v>18709.21</v>
      </c>
      <c r="G51" s="40">
        <v>9.9700000000000006</v>
      </c>
      <c r="H51" s="41">
        <f t="shared" si="0"/>
        <v>71.630278614647494</v>
      </c>
      <c r="I51" s="44"/>
      <c r="J51" s="3">
        <f t="shared" si="1"/>
        <v>0</v>
      </c>
    </row>
    <row r="52" spans="1:13" ht="15.75" thickBot="1" x14ac:dyDescent="0.3">
      <c r="A52" s="9">
        <v>8</v>
      </c>
      <c r="B52" s="14"/>
      <c r="C52" s="104"/>
      <c r="E52" s="24">
        <v>17750</v>
      </c>
      <c r="F52" s="39">
        <v>18341.080000000002</v>
      </c>
      <c r="G52" s="40">
        <v>9.7799999999999994</v>
      </c>
      <c r="H52" s="41">
        <f t="shared" si="0"/>
        <v>70.220852216290211</v>
      </c>
      <c r="I52" s="44"/>
      <c r="J52" s="3">
        <f t="shared" si="1"/>
        <v>0</v>
      </c>
    </row>
    <row r="53" spans="1:13" ht="15" x14ac:dyDescent="0.25">
      <c r="A53" s="9">
        <v>7</v>
      </c>
      <c r="B53" s="10"/>
      <c r="C53" s="104"/>
      <c r="E53" s="24">
        <v>17408</v>
      </c>
      <c r="F53" s="39">
        <v>18008.580000000002</v>
      </c>
      <c r="G53" s="40">
        <v>9.6</v>
      </c>
      <c r="H53" s="41">
        <f t="shared" si="0"/>
        <v>68.947839211498987</v>
      </c>
      <c r="I53" s="44"/>
      <c r="J53" s="3">
        <f t="shared" si="1"/>
        <v>0</v>
      </c>
    </row>
    <row r="54" spans="1:13" ht="15.75" thickBot="1" x14ac:dyDescent="0.3">
      <c r="A54" s="9">
        <v>6</v>
      </c>
      <c r="B54" s="12"/>
      <c r="C54" s="105"/>
      <c r="E54" s="24">
        <v>17080</v>
      </c>
      <c r="F54" s="39">
        <v>17682.919999999998</v>
      </c>
      <c r="G54" s="40">
        <v>9.43</v>
      </c>
      <c r="H54" s="41">
        <f t="shared" si="0"/>
        <v>67.701013902806295</v>
      </c>
      <c r="I54" s="44"/>
      <c r="J54" s="3">
        <f t="shared" si="1"/>
        <v>0</v>
      </c>
    </row>
    <row r="55" spans="1:13" ht="15" x14ac:dyDescent="0.25">
      <c r="A55" s="9">
        <v>5</v>
      </c>
      <c r="B55" s="106" t="s">
        <v>14</v>
      </c>
      <c r="C55" s="14"/>
      <c r="E55" s="24">
        <v>16767</v>
      </c>
      <c r="F55" s="39">
        <v>17362.23</v>
      </c>
      <c r="G55" s="40">
        <v>9.25</v>
      </c>
      <c r="H55" s="41">
        <f t="shared" si="0"/>
        <v>66.47321678850102</v>
      </c>
      <c r="I55" s="44"/>
      <c r="J55" s="3">
        <f t="shared" si="1"/>
        <v>0</v>
      </c>
    </row>
    <row r="56" spans="1:13" ht="15.75" thickBot="1" x14ac:dyDescent="0.3">
      <c r="A56" s="9">
        <v>4</v>
      </c>
      <c r="B56" s="104"/>
      <c r="C56" s="14"/>
      <c r="E56" s="24">
        <v>16460</v>
      </c>
      <c r="F56" s="39">
        <v>17045.98</v>
      </c>
      <c r="G56" s="40">
        <v>9.09</v>
      </c>
      <c r="H56" s="41">
        <f t="shared" si="0"/>
        <v>65.262418704996577</v>
      </c>
      <c r="I56" s="44"/>
      <c r="J56" s="3">
        <f t="shared" si="1"/>
        <v>0</v>
      </c>
    </row>
    <row r="57" spans="1:13" ht="15.75" thickBot="1" x14ac:dyDescent="0.3">
      <c r="A57" s="9">
        <v>3</v>
      </c>
      <c r="B57" s="105"/>
      <c r="C57" s="103" t="s">
        <v>15</v>
      </c>
      <c r="E57" s="24">
        <v>16278</v>
      </c>
      <c r="F57" s="39">
        <v>16872.150000000001</v>
      </c>
      <c r="G57" s="40">
        <v>9</v>
      </c>
      <c r="H57" s="41">
        <f t="shared" si="0"/>
        <v>64.596891334702264</v>
      </c>
      <c r="I57" s="44"/>
      <c r="J57" s="3">
        <f t="shared" si="1"/>
        <v>0</v>
      </c>
    </row>
    <row r="58" spans="1:13" ht="15" x14ac:dyDescent="0.25">
      <c r="A58" s="9">
        <v>2</v>
      </c>
      <c r="B58" s="21"/>
      <c r="C58" s="104"/>
      <c r="D58" t="s">
        <v>2</v>
      </c>
      <c r="E58" s="24">
        <v>15843</v>
      </c>
      <c r="F58" s="39">
        <v>16421.27</v>
      </c>
      <c r="G58" s="40">
        <v>8.75</v>
      </c>
      <c r="H58" s="41">
        <f t="shared" si="0"/>
        <v>62.870647414099935</v>
      </c>
      <c r="I58" s="44"/>
      <c r="J58" s="3">
        <f t="shared" si="1"/>
        <v>0</v>
      </c>
    </row>
    <row r="59" spans="1:13" ht="15.75" thickBot="1" x14ac:dyDescent="0.3">
      <c r="A59" s="9">
        <v>1</v>
      </c>
      <c r="B59" s="14"/>
      <c r="C59" s="105"/>
      <c r="D59" t="s">
        <v>4</v>
      </c>
      <c r="E59" s="24">
        <v>15549</v>
      </c>
      <c r="F59" s="39">
        <v>16368.73</v>
      </c>
      <c r="G59" s="40">
        <v>8.7200000000000006</v>
      </c>
      <c r="H59" s="41">
        <f>(F59/365.25)*30.4*0.23/5</f>
        <v>62.669492216290209</v>
      </c>
      <c r="I59" s="44"/>
      <c r="J59" s="3">
        <f t="shared" si="1"/>
        <v>0</v>
      </c>
    </row>
    <row r="62" spans="1:13" x14ac:dyDescent="0.2">
      <c r="A62" s="22"/>
      <c r="B62" s="22"/>
      <c r="C62" s="22"/>
      <c r="D62" s="22"/>
      <c r="E62" s="22"/>
    </row>
    <row r="63" spans="1:13" x14ac:dyDescent="0.2">
      <c r="A63" t="s">
        <v>16</v>
      </c>
    </row>
    <row r="64" spans="1:13" x14ac:dyDescent="0.2">
      <c r="A64" t="s">
        <v>3</v>
      </c>
    </row>
  </sheetData>
  <sheetProtection algorithmName="SHA-512" hashValue="7Ep8RkYL9D5gVgFpTeLSh8kQoeRlrjK9oNuz8diUaYIcA+D4jVPZQs4DnSPR0m0h+v9tmP52kcAcHDtEN5vv/w==" saltValue="i88hWFPWOumtVZHwiGASSQ==" spinCount="100000" sheet="1" objects="1" scenarios="1" selectLockedCells="1"/>
  <mergeCells count="14">
    <mergeCell ref="B24:B30"/>
    <mergeCell ref="C30:C33"/>
    <mergeCell ref="B55:B57"/>
    <mergeCell ref="C57:C59"/>
    <mergeCell ref="L31:L32"/>
    <mergeCell ref="B34:B38"/>
    <mergeCell ref="C39:C44"/>
    <mergeCell ref="B44:B49"/>
    <mergeCell ref="C49:C54"/>
    <mergeCell ref="B5:C5"/>
    <mergeCell ref="A4:J4"/>
    <mergeCell ref="C7:C10"/>
    <mergeCell ref="B11:B15"/>
    <mergeCell ref="C17:C23"/>
  </mergeCells>
  <pageMargins left="0.70866141732283472" right="0.70866141732283472" top="0.74803149606299213" bottom="0.74803149606299213" header="0.31496062992125984"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96ABE-0C6C-4D5B-9242-17CD6434C78B}">
  <dimension ref="A1:I55"/>
  <sheetViews>
    <sheetView workbookViewId="0">
      <selection activeCell="D10" sqref="D10"/>
    </sheetView>
  </sheetViews>
  <sheetFormatPr defaultRowHeight="15" x14ac:dyDescent="0.25"/>
  <cols>
    <col min="1" max="1" width="11.875" customWidth="1"/>
    <col min="2" max="2" width="20.75" customWidth="1"/>
    <col min="3" max="3" width="15.125" customWidth="1"/>
    <col min="4" max="4" width="18.5" style="4" customWidth="1"/>
    <col min="5" max="5" width="13.375" customWidth="1"/>
    <col min="6" max="6" width="10.625" customWidth="1"/>
    <col min="7" max="7" width="12.625" customWidth="1"/>
    <col min="8" max="8" width="11.75" customWidth="1"/>
  </cols>
  <sheetData>
    <row r="1" spans="1:9" ht="20.25" customHeight="1" x14ac:dyDescent="0.2">
      <c r="A1" s="109" t="s">
        <v>24</v>
      </c>
      <c r="B1" s="109"/>
      <c r="C1" s="109"/>
      <c r="D1" s="109"/>
      <c r="E1" s="109"/>
    </row>
    <row r="2" spans="1:9" ht="32.25" customHeight="1" x14ac:dyDescent="0.2">
      <c r="A2" s="109"/>
      <c r="B2" s="109"/>
      <c r="C2" s="109"/>
      <c r="D2" s="109"/>
      <c r="E2" s="109"/>
    </row>
    <row r="3" spans="1:9" ht="20.25" customHeight="1" x14ac:dyDescent="0.2">
      <c r="A3" s="108" t="s">
        <v>77</v>
      </c>
      <c r="B3" s="108"/>
      <c r="C3" s="108"/>
      <c r="D3" s="108"/>
      <c r="E3" s="108"/>
    </row>
    <row r="4" spans="1:9" ht="57" customHeight="1" x14ac:dyDescent="0.2">
      <c r="A4" s="108"/>
      <c r="B4" s="108"/>
      <c r="C4" s="108"/>
      <c r="D4" s="108"/>
      <c r="E4" s="108"/>
      <c r="F4" s="23"/>
    </row>
    <row r="5" spans="1:9" ht="15.75" customHeight="1" thickBot="1" x14ac:dyDescent="0.25">
      <c r="A5" s="100"/>
      <c r="B5" s="101"/>
      <c r="C5" s="101"/>
      <c r="D5" s="101"/>
      <c r="E5" s="101"/>
      <c r="F5" s="101"/>
      <c r="G5" s="101"/>
      <c r="H5" s="101"/>
      <c r="I5" s="102"/>
    </row>
    <row r="6" spans="1:9" ht="75.75" thickBot="1" x14ac:dyDescent="0.25">
      <c r="A6" s="45" t="s">
        <v>0</v>
      </c>
      <c r="B6" s="48" t="s">
        <v>18</v>
      </c>
      <c r="C6" s="52" t="s">
        <v>19</v>
      </c>
      <c r="D6" s="53" t="s">
        <v>79</v>
      </c>
      <c r="E6" s="53" t="s">
        <v>20</v>
      </c>
    </row>
    <row r="7" spans="1:9" x14ac:dyDescent="0.25">
      <c r="A7" s="55" t="s">
        <v>27</v>
      </c>
      <c r="B7" s="54">
        <v>17278.099999999999</v>
      </c>
      <c r="C7" s="54">
        <f t="shared" ref="C7:C38" si="0">B7/52.143/5</f>
        <v>66.271982816485433</v>
      </c>
      <c r="D7" s="97">
        <v>7.6</v>
      </c>
      <c r="E7" s="56">
        <f>C7/7.6*D7</f>
        <v>66.271982816485433</v>
      </c>
    </row>
    <row r="8" spans="1:9" x14ac:dyDescent="0.25">
      <c r="A8" s="55" t="s">
        <v>28</v>
      </c>
      <c r="B8" s="54">
        <v>17833</v>
      </c>
      <c r="C8" s="54">
        <f t="shared" si="0"/>
        <v>68.400360546957401</v>
      </c>
      <c r="D8" s="97">
        <v>8</v>
      </c>
      <c r="E8" s="56">
        <f t="shared" ref="E8:E55" si="1">C8/7.6*D8</f>
        <v>72.000379523113054</v>
      </c>
    </row>
    <row r="9" spans="1:9" x14ac:dyDescent="0.25">
      <c r="A9" s="55" t="s">
        <v>29</v>
      </c>
      <c r="B9" s="54">
        <v>18335</v>
      </c>
      <c r="C9" s="54">
        <f t="shared" si="0"/>
        <v>70.325834723740485</v>
      </c>
      <c r="D9" s="97">
        <v>12</v>
      </c>
      <c r="E9" s="56">
        <f t="shared" si="1"/>
        <v>111.04079166906392</v>
      </c>
    </row>
    <row r="10" spans="1:9" x14ac:dyDescent="0.25">
      <c r="A10" s="55" t="s">
        <v>30</v>
      </c>
      <c r="B10" s="54">
        <v>18742</v>
      </c>
      <c r="C10" s="54">
        <f t="shared" si="0"/>
        <v>71.886926337188115</v>
      </c>
      <c r="D10" s="97"/>
      <c r="E10" s="56">
        <f t="shared" si="1"/>
        <v>0</v>
      </c>
    </row>
    <row r="11" spans="1:9" x14ac:dyDescent="0.25">
      <c r="A11" s="55" t="s">
        <v>31</v>
      </c>
      <c r="B11" s="54">
        <v>19182</v>
      </c>
      <c r="C11" s="54">
        <f t="shared" si="0"/>
        <v>73.574592946320692</v>
      </c>
      <c r="D11" s="97"/>
      <c r="E11" s="56">
        <f t="shared" si="1"/>
        <v>0</v>
      </c>
    </row>
    <row r="12" spans="1:9" x14ac:dyDescent="0.25">
      <c r="A12" s="55" t="s">
        <v>32</v>
      </c>
      <c r="B12" s="54">
        <v>19699</v>
      </c>
      <c r="C12" s="54">
        <f t="shared" si="0"/>
        <v>75.55760121205148</v>
      </c>
      <c r="D12" s="97"/>
      <c r="E12" s="56">
        <f t="shared" si="1"/>
        <v>0</v>
      </c>
    </row>
    <row r="13" spans="1:9" x14ac:dyDescent="0.25">
      <c r="A13" s="55" t="s">
        <v>33</v>
      </c>
      <c r="B13" s="54">
        <v>20238</v>
      </c>
      <c r="C13" s="54">
        <f t="shared" si="0"/>
        <v>77.624992808238886</v>
      </c>
      <c r="D13" s="97"/>
      <c r="E13" s="56">
        <f t="shared" si="1"/>
        <v>0</v>
      </c>
    </row>
    <row r="14" spans="1:9" x14ac:dyDescent="0.25">
      <c r="A14" s="55" t="s">
        <v>34</v>
      </c>
      <c r="B14" s="54">
        <v>20791</v>
      </c>
      <c r="C14" s="54">
        <f t="shared" si="0"/>
        <v>79.746082887444146</v>
      </c>
      <c r="D14" s="97"/>
      <c r="E14" s="56">
        <f t="shared" si="1"/>
        <v>0</v>
      </c>
    </row>
    <row r="15" spans="1:9" x14ac:dyDescent="0.25">
      <c r="A15" s="55" t="s">
        <v>35</v>
      </c>
      <c r="B15" s="54">
        <v>21361</v>
      </c>
      <c r="C15" s="54">
        <f t="shared" si="0"/>
        <v>81.932378267456798</v>
      </c>
      <c r="D15" s="97"/>
      <c r="E15" s="56">
        <f t="shared" si="1"/>
        <v>0</v>
      </c>
    </row>
    <row r="16" spans="1:9" x14ac:dyDescent="0.25">
      <c r="A16" s="55" t="s">
        <v>36</v>
      </c>
      <c r="B16" s="54">
        <v>21930</v>
      </c>
      <c r="C16" s="54">
        <f t="shared" si="0"/>
        <v>84.114838041539613</v>
      </c>
      <c r="D16" s="97"/>
      <c r="E16" s="56">
        <f t="shared" si="1"/>
        <v>0</v>
      </c>
    </row>
    <row r="17" spans="1:5" x14ac:dyDescent="0.25">
      <c r="A17" s="55" t="s">
        <v>37</v>
      </c>
      <c r="B17" s="54">
        <v>22542</v>
      </c>
      <c r="C17" s="54">
        <f t="shared" si="0"/>
        <v>86.462228870605841</v>
      </c>
      <c r="D17" s="97"/>
      <c r="E17" s="56">
        <f t="shared" si="1"/>
        <v>0</v>
      </c>
    </row>
    <row r="18" spans="1:5" x14ac:dyDescent="0.25">
      <c r="A18" s="55" t="s">
        <v>38</v>
      </c>
      <c r="B18" s="54">
        <v>23150</v>
      </c>
      <c r="C18" s="54">
        <f t="shared" si="0"/>
        <v>88.794277275952666</v>
      </c>
      <c r="D18" s="97"/>
      <c r="E18" s="56">
        <f t="shared" si="1"/>
        <v>0</v>
      </c>
    </row>
    <row r="19" spans="1:5" x14ac:dyDescent="0.25">
      <c r="A19" s="55" t="s">
        <v>39</v>
      </c>
      <c r="B19" s="54">
        <v>23805</v>
      </c>
      <c r="C19" s="54">
        <f t="shared" si="0"/>
        <v>91.306599160002307</v>
      </c>
      <c r="D19" s="97"/>
      <c r="E19" s="56">
        <f t="shared" si="1"/>
        <v>0</v>
      </c>
    </row>
    <row r="20" spans="1:5" x14ac:dyDescent="0.25">
      <c r="A20" s="55" t="s">
        <v>40</v>
      </c>
      <c r="B20" s="54">
        <v>24454</v>
      </c>
      <c r="C20" s="54">
        <f t="shared" si="0"/>
        <v>93.795907408472857</v>
      </c>
      <c r="D20" s="97"/>
      <c r="E20" s="56">
        <f t="shared" si="1"/>
        <v>0</v>
      </c>
    </row>
    <row r="21" spans="1:5" x14ac:dyDescent="0.25">
      <c r="A21" s="55" t="s">
        <v>41</v>
      </c>
      <c r="B21" s="54">
        <v>25123</v>
      </c>
      <c r="C21" s="54">
        <f t="shared" si="0"/>
        <v>96.361927775540337</v>
      </c>
      <c r="D21" s="97"/>
      <c r="E21" s="56">
        <f t="shared" si="1"/>
        <v>0</v>
      </c>
    </row>
    <row r="22" spans="1:5" x14ac:dyDescent="0.25">
      <c r="A22" s="55" t="s">
        <v>42</v>
      </c>
      <c r="B22" s="54">
        <v>25884</v>
      </c>
      <c r="C22" s="54">
        <f t="shared" si="0"/>
        <v>99.280823888153719</v>
      </c>
      <c r="D22" s="97"/>
      <c r="E22" s="56">
        <f t="shared" si="1"/>
        <v>0</v>
      </c>
    </row>
    <row r="23" spans="1:5" x14ac:dyDescent="0.25">
      <c r="A23" s="55" t="s">
        <v>43</v>
      </c>
      <c r="B23" s="54">
        <v>26646</v>
      </c>
      <c r="C23" s="54">
        <f t="shared" si="0"/>
        <v>102.20355560669697</v>
      </c>
      <c r="D23" s="97"/>
      <c r="E23" s="56">
        <f t="shared" si="1"/>
        <v>0</v>
      </c>
    </row>
    <row r="24" spans="1:5" x14ac:dyDescent="0.25">
      <c r="A24" s="55" t="s">
        <v>44</v>
      </c>
      <c r="B24" s="54">
        <v>27451</v>
      </c>
      <c r="C24" s="54">
        <f t="shared" si="0"/>
        <v>105.29121838022361</v>
      </c>
      <c r="D24" s="97"/>
      <c r="E24" s="56">
        <f t="shared" si="1"/>
        <v>0</v>
      </c>
    </row>
    <row r="25" spans="1:5" x14ac:dyDescent="0.25">
      <c r="A25" s="55" t="s">
        <v>45</v>
      </c>
      <c r="B25" s="54">
        <v>28255</v>
      </c>
      <c r="C25" s="54">
        <f t="shared" si="0"/>
        <v>108.37504554782042</v>
      </c>
      <c r="D25" s="97"/>
      <c r="E25" s="56">
        <f t="shared" si="1"/>
        <v>0</v>
      </c>
    </row>
    <row r="26" spans="1:5" x14ac:dyDescent="0.25">
      <c r="A26" s="55" t="s">
        <v>46</v>
      </c>
      <c r="B26" s="54">
        <v>29102</v>
      </c>
      <c r="C26" s="54">
        <f t="shared" si="0"/>
        <v>111.62380377040063</v>
      </c>
      <c r="D26" s="97"/>
      <c r="E26" s="56">
        <f t="shared" si="1"/>
        <v>0</v>
      </c>
    </row>
    <row r="27" spans="1:5" x14ac:dyDescent="0.25">
      <c r="A27" s="55" t="s">
        <v>47</v>
      </c>
      <c r="B27" s="54">
        <v>29969</v>
      </c>
      <c r="C27" s="54">
        <f t="shared" si="0"/>
        <v>114.94927411157778</v>
      </c>
      <c r="D27" s="97"/>
      <c r="E27" s="56">
        <f t="shared" si="1"/>
        <v>0</v>
      </c>
    </row>
    <row r="28" spans="1:5" x14ac:dyDescent="0.25">
      <c r="A28" s="55" t="s">
        <v>48</v>
      </c>
      <c r="B28" s="54">
        <v>30859</v>
      </c>
      <c r="C28" s="54">
        <f t="shared" si="0"/>
        <v>118.3629633891414</v>
      </c>
      <c r="D28" s="97"/>
      <c r="E28" s="56">
        <f t="shared" si="1"/>
        <v>0</v>
      </c>
    </row>
    <row r="29" spans="1:5" x14ac:dyDescent="0.25">
      <c r="A29" s="55" t="s">
        <v>49</v>
      </c>
      <c r="B29" s="54">
        <v>31789</v>
      </c>
      <c r="C29" s="54">
        <f t="shared" si="0"/>
        <v>121.93007690389888</v>
      </c>
      <c r="D29" s="97"/>
      <c r="E29" s="56">
        <f t="shared" si="1"/>
        <v>0</v>
      </c>
    </row>
    <row r="30" spans="1:5" x14ac:dyDescent="0.25">
      <c r="A30" s="55" t="s">
        <v>50</v>
      </c>
      <c r="B30" s="54">
        <v>32742</v>
      </c>
      <c r="C30" s="54">
        <f t="shared" si="0"/>
        <v>125.58540935504286</v>
      </c>
      <c r="D30" s="97"/>
      <c r="E30" s="56">
        <f t="shared" si="1"/>
        <v>0</v>
      </c>
    </row>
    <row r="31" spans="1:5" x14ac:dyDescent="0.25">
      <c r="A31" s="55" t="s">
        <v>51</v>
      </c>
      <c r="B31" s="54">
        <v>33715</v>
      </c>
      <c r="C31" s="54">
        <f t="shared" si="0"/>
        <v>129.31745392478376</v>
      </c>
      <c r="D31" s="97"/>
      <c r="E31" s="56">
        <f t="shared" si="1"/>
        <v>0</v>
      </c>
    </row>
    <row r="32" spans="1:5" x14ac:dyDescent="0.25">
      <c r="A32" s="55" t="s">
        <v>52</v>
      </c>
      <c r="B32" s="54">
        <v>34689</v>
      </c>
      <c r="C32" s="54">
        <f t="shared" si="0"/>
        <v>133.05333410045452</v>
      </c>
      <c r="D32" s="97"/>
      <c r="E32" s="56">
        <f t="shared" si="1"/>
        <v>0</v>
      </c>
    </row>
    <row r="33" spans="1:5" x14ac:dyDescent="0.25">
      <c r="A33" s="55" t="s">
        <v>53</v>
      </c>
      <c r="B33" s="54">
        <v>35748</v>
      </c>
      <c r="C33" s="54">
        <f t="shared" si="0"/>
        <v>137.11524078016225</v>
      </c>
      <c r="D33" s="97"/>
      <c r="E33" s="56">
        <f t="shared" si="1"/>
        <v>0</v>
      </c>
    </row>
    <row r="34" spans="1:5" x14ac:dyDescent="0.25">
      <c r="A34" s="55" t="s">
        <v>54</v>
      </c>
      <c r="B34" s="54">
        <v>36827</v>
      </c>
      <c r="C34" s="54">
        <f t="shared" si="0"/>
        <v>141.25385957846692</v>
      </c>
      <c r="D34" s="97"/>
      <c r="E34" s="56">
        <f t="shared" si="1"/>
        <v>0</v>
      </c>
    </row>
    <row r="35" spans="1:5" x14ac:dyDescent="0.25">
      <c r="A35" s="55" t="s">
        <v>55</v>
      </c>
      <c r="B35" s="54">
        <v>37927</v>
      </c>
      <c r="C35" s="54">
        <f t="shared" si="0"/>
        <v>145.47302610129833</v>
      </c>
      <c r="D35" s="97"/>
      <c r="E35" s="56">
        <f t="shared" si="1"/>
        <v>0</v>
      </c>
    </row>
    <row r="36" spans="1:5" x14ac:dyDescent="0.25">
      <c r="A36" s="55" t="s">
        <v>56</v>
      </c>
      <c r="B36" s="54">
        <v>39049</v>
      </c>
      <c r="C36" s="54">
        <f t="shared" si="0"/>
        <v>149.77657595458643</v>
      </c>
      <c r="D36" s="97"/>
      <c r="E36" s="56">
        <f t="shared" si="1"/>
        <v>0</v>
      </c>
    </row>
    <row r="37" spans="1:5" x14ac:dyDescent="0.25">
      <c r="A37" s="55" t="s">
        <v>57</v>
      </c>
      <c r="B37" s="54">
        <v>40213</v>
      </c>
      <c r="C37" s="54">
        <f t="shared" si="0"/>
        <v>154.24122125692807</v>
      </c>
      <c r="D37" s="97"/>
      <c r="E37" s="56">
        <f t="shared" si="1"/>
        <v>0</v>
      </c>
    </row>
    <row r="38" spans="1:5" x14ac:dyDescent="0.25">
      <c r="A38" s="55" t="s">
        <v>58</v>
      </c>
      <c r="B38" s="54">
        <v>41420</v>
      </c>
      <c r="C38" s="54">
        <f t="shared" si="0"/>
        <v>158.87079761425312</v>
      </c>
      <c r="D38" s="97"/>
      <c r="E38" s="56">
        <f t="shared" si="1"/>
        <v>0</v>
      </c>
    </row>
    <row r="39" spans="1:5" x14ac:dyDescent="0.25">
      <c r="A39" s="55" t="s">
        <v>59</v>
      </c>
      <c r="B39" s="54">
        <v>42647</v>
      </c>
      <c r="C39" s="54">
        <f t="shared" ref="C39:C70" si="2">B39/52.143/5</f>
        <v>163.5770860901751</v>
      </c>
      <c r="D39" s="97"/>
      <c r="E39" s="56">
        <f t="shared" si="1"/>
        <v>0</v>
      </c>
    </row>
    <row r="40" spans="1:5" x14ac:dyDescent="0.25">
      <c r="A40" s="55" t="s">
        <v>60</v>
      </c>
      <c r="B40" s="54">
        <v>43938</v>
      </c>
      <c r="C40" s="54">
        <f t="shared" si="2"/>
        <v>168.52885334560727</v>
      </c>
      <c r="D40" s="97"/>
      <c r="E40" s="56">
        <f t="shared" si="1"/>
        <v>0</v>
      </c>
    </row>
    <row r="41" spans="1:5" x14ac:dyDescent="0.25">
      <c r="A41" s="55" t="s">
        <v>61</v>
      </c>
      <c r="B41" s="54">
        <v>45250</v>
      </c>
      <c r="C41" s="54">
        <f t="shared" si="2"/>
        <v>173.56116832556623</v>
      </c>
      <c r="D41" s="97"/>
      <c r="E41" s="56">
        <f t="shared" si="1"/>
        <v>0</v>
      </c>
    </row>
    <row r="42" spans="1:5" x14ac:dyDescent="0.25">
      <c r="A42" s="55" t="s">
        <v>62</v>
      </c>
      <c r="B42" s="54">
        <v>46605</v>
      </c>
      <c r="C42" s="54">
        <f t="shared" si="2"/>
        <v>178.7584143605086</v>
      </c>
      <c r="D42" s="97"/>
      <c r="E42" s="56">
        <f t="shared" si="1"/>
        <v>0</v>
      </c>
    </row>
    <row r="43" spans="1:5" x14ac:dyDescent="0.25">
      <c r="A43" s="55" t="s">
        <v>63</v>
      </c>
      <c r="B43" s="54">
        <v>47980</v>
      </c>
      <c r="C43" s="54">
        <f t="shared" si="2"/>
        <v>184.03237251404792</v>
      </c>
      <c r="D43" s="97"/>
      <c r="E43" s="56">
        <f t="shared" si="1"/>
        <v>0</v>
      </c>
    </row>
    <row r="44" spans="1:5" x14ac:dyDescent="0.25">
      <c r="A44" s="55" t="s">
        <v>64</v>
      </c>
      <c r="B44" s="54">
        <v>49428</v>
      </c>
      <c r="C44" s="54">
        <f t="shared" si="2"/>
        <v>189.58632990046604</v>
      </c>
      <c r="D44" s="97"/>
      <c r="E44" s="56">
        <f t="shared" si="1"/>
        <v>0</v>
      </c>
    </row>
    <row r="45" spans="1:5" x14ac:dyDescent="0.25">
      <c r="A45" s="55" t="s">
        <v>65</v>
      </c>
      <c r="B45" s="54">
        <v>50902</v>
      </c>
      <c r="C45" s="54">
        <f t="shared" si="2"/>
        <v>195.24001304106017</v>
      </c>
      <c r="D45" s="97"/>
      <c r="E45" s="56">
        <f t="shared" si="1"/>
        <v>0</v>
      </c>
    </row>
    <row r="46" spans="1:5" x14ac:dyDescent="0.25">
      <c r="A46" s="55" t="s">
        <v>66</v>
      </c>
      <c r="B46" s="54">
        <v>52426</v>
      </c>
      <c r="C46" s="54">
        <f t="shared" si="2"/>
        <v>201.08547647814663</v>
      </c>
      <c r="D46" s="97"/>
      <c r="E46" s="56">
        <f t="shared" si="1"/>
        <v>0</v>
      </c>
    </row>
    <row r="47" spans="1:5" x14ac:dyDescent="0.25">
      <c r="A47" s="55" t="s">
        <v>67</v>
      </c>
      <c r="B47" s="54">
        <v>53991</v>
      </c>
      <c r="C47" s="54">
        <f t="shared" si="2"/>
        <v>207.08819975835681</v>
      </c>
      <c r="D47" s="97"/>
      <c r="E47" s="56">
        <f t="shared" si="1"/>
        <v>0</v>
      </c>
    </row>
    <row r="48" spans="1:5" x14ac:dyDescent="0.25">
      <c r="A48" s="55" t="s">
        <v>68</v>
      </c>
      <c r="B48" s="54">
        <v>55599</v>
      </c>
      <c r="C48" s="54">
        <f t="shared" si="2"/>
        <v>213.25585409355045</v>
      </c>
      <c r="D48" s="97"/>
      <c r="E48" s="56">
        <f t="shared" si="1"/>
        <v>0</v>
      </c>
    </row>
    <row r="49" spans="1:5" x14ac:dyDescent="0.25">
      <c r="A49" s="55" t="s">
        <v>69</v>
      </c>
      <c r="B49" s="54">
        <v>57272</v>
      </c>
      <c r="C49" s="54">
        <f t="shared" si="2"/>
        <v>219.67282281418406</v>
      </c>
      <c r="D49" s="97"/>
      <c r="E49" s="56">
        <f t="shared" si="1"/>
        <v>0</v>
      </c>
    </row>
    <row r="50" spans="1:5" x14ac:dyDescent="0.25">
      <c r="A50" s="55" t="s">
        <v>70</v>
      </c>
      <c r="B50" s="54">
        <v>58986</v>
      </c>
      <c r="C50" s="54">
        <f t="shared" si="2"/>
        <v>226.24705137794143</v>
      </c>
      <c r="D50" s="97"/>
      <c r="E50" s="56">
        <f t="shared" si="1"/>
        <v>0</v>
      </c>
    </row>
    <row r="51" spans="1:5" x14ac:dyDescent="0.25">
      <c r="A51" s="55" t="s">
        <v>71</v>
      </c>
      <c r="B51" s="54">
        <v>60743</v>
      </c>
      <c r="C51" s="54">
        <f t="shared" si="2"/>
        <v>232.98621099668222</v>
      </c>
      <c r="D51" s="97"/>
      <c r="E51" s="56">
        <f t="shared" si="1"/>
        <v>0</v>
      </c>
    </row>
    <row r="52" spans="1:5" x14ac:dyDescent="0.25">
      <c r="A52" s="55" t="s">
        <v>72</v>
      </c>
      <c r="B52" s="54">
        <v>62563</v>
      </c>
      <c r="C52" s="54">
        <f t="shared" si="2"/>
        <v>239.96701378900329</v>
      </c>
      <c r="D52" s="97"/>
      <c r="E52" s="56">
        <f t="shared" si="1"/>
        <v>0</v>
      </c>
    </row>
    <row r="53" spans="1:5" x14ac:dyDescent="0.25">
      <c r="A53" s="55" t="s">
        <v>73</v>
      </c>
      <c r="B53" s="54">
        <v>64426</v>
      </c>
      <c r="C53" s="54">
        <f t="shared" si="2"/>
        <v>247.11274763630786</v>
      </c>
      <c r="D53" s="97"/>
      <c r="E53" s="56">
        <f t="shared" si="1"/>
        <v>0</v>
      </c>
    </row>
    <row r="54" spans="1:5" x14ac:dyDescent="0.25">
      <c r="A54" s="55" t="s">
        <v>74</v>
      </c>
      <c r="B54" s="54">
        <v>66352</v>
      </c>
      <c r="C54" s="54">
        <f t="shared" si="2"/>
        <v>254.50012465719274</v>
      </c>
      <c r="D54" s="97"/>
      <c r="E54" s="56">
        <f t="shared" si="1"/>
        <v>0</v>
      </c>
    </row>
    <row r="55" spans="1:5" x14ac:dyDescent="0.25">
      <c r="A55" s="55" t="s">
        <v>75</v>
      </c>
      <c r="B55" s="54">
        <v>68341</v>
      </c>
      <c r="C55" s="54">
        <f t="shared" si="2"/>
        <v>262.12914485165794</v>
      </c>
      <c r="D55" s="97"/>
      <c r="E55" s="56">
        <f t="shared" si="1"/>
        <v>0</v>
      </c>
    </row>
  </sheetData>
  <sheetProtection algorithmName="SHA-512" hashValue="wu4fCRP/E+y/gl7/2OTX27yP8YGNeTjCXcoY0I2uCsLN87Cts/VXFI7uGJZNrKyHIKBgb2xNFWH9YD3VBmV7pA==" saltValue="sriphX7H9oD8bFucrMuQUQ==" spinCount="100000" sheet="1" objects="1" scenarios="1" selectLockedCells="1"/>
  <mergeCells count="3">
    <mergeCell ref="A5:I5"/>
    <mergeCell ref="A3:E4"/>
    <mergeCell ref="A1:E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E2FA4-246F-429B-9940-ADDEF77BDD92}">
  <dimension ref="A1:K58"/>
  <sheetViews>
    <sheetView topLeftCell="A34" workbookViewId="0">
      <selection activeCell="D9" sqref="D9"/>
    </sheetView>
  </sheetViews>
  <sheetFormatPr defaultRowHeight="14.25" x14ac:dyDescent="0.2"/>
  <cols>
    <col min="2" max="2" width="22.125" customWidth="1"/>
    <col min="3" max="3" width="20.125" customWidth="1"/>
    <col min="4" max="4" width="25.125" customWidth="1"/>
    <col min="5" max="5" width="18.5" customWidth="1"/>
    <col min="8" max="8" width="18.625" customWidth="1"/>
    <col min="9" max="9" width="21" customWidth="1"/>
    <col min="10" max="10" width="22.25" customWidth="1"/>
    <col min="11" max="11" width="12.125" customWidth="1"/>
  </cols>
  <sheetData>
    <row r="1" spans="1:11" ht="14.25" customHeight="1" x14ac:dyDescent="0.2">
      <c r="A1" s="110" t="s">
        <v>78</v>
      </c>
      <c r="B1" s="111"/>
      <c r="C1" s="111"/>
      <c r="D1" s="111"/>
      <c r="E1" s="112"/>
    </row>
    <row r="2" spans="1:11" ht="14.25" customHeight="1" x14ac:dyDescent="0.2">
      <c r="A2" s="113"/>
      <c r="B2" s="114"/>
      <c r="C2" s="114"/>
      <c r="D2" s="114"/>
      <c r="E2" s="115"/>
    </row>
    <row r="3" spans="1:11" x14ac:dyDescent="0.2">
      <c r="A3" s="116" t="s">
        <v>76</v>
      </c>
      <c r="B3" s="116"/>
      <c r="C3" s="116"/>
      <c r="D3" s="116"/>
      <c r="E3" s="116"/>
    </row>
    <row r="4" spans="1:11" ht="97.5" customHeight="1" x14ac:dyDescent="0.2">
      <c r="A4" s="116"/>
      <c r="B4" s="116"/>
      <c r="C4" s="116"/>
      <c r="D4" s="116"/>
      <c r="E4" s="116"/>
      <c r="F4" s="23"/>
      <c r="H4" s="116" t="s">
        <v>81</v>
      </c>
      <c r="I4" s="116"/>
      <c r="J4" s="116"/>
    </row>
    <row r="5" spans="1:11" ht="15.75" thickBot="1" x14ac:dyDescent="0.25">
      <c r="A5" s="100"/>
      <c r="B5" s="101"/>
      <c r="C5" s="101"/>
      <c r="D5" s="101"/>
      <c r="E5" s="101"/>
      <c r="F5" s="101"/>
      <c r="G5" s="101"/>
      <c r="H5" s="101"/>
      <c r="I5" s="102"/>
    </row>
    <row r="6" spans="1:11" ht="68.25" customHeight="1" thickBot="1" x14ac:dyDescent="0.25">
      <c r="A6" s="57" t="s">
        <v>0</v>
      </c>
      <c r="B6" s="58" t="s">
        <v>18</v>
      </c>
      <c r="C6" s="52" t="s">
        <v>19</v>
      </c>
      <c r="D6" s="53" t="s">
        <v>25</v>
      </c>
      <c r="E6" s="53" t="s">
        <v>20</v>
      </c>
      <c r="G6" s="81" t="s">
        <v>0</v>
      </c>
      <c r="H6" s="82" t="s">
        <v>18</v>
      </c>
      <c r="I6" s="83" t="s">
        <v>19</v>
      </c>
      <c r="J6" s="84" t="s">
        <v>80</v>
      </c>
      <c r="K6" s="84" t="s">
        <v>20</v>
      </c>
    </row>
    <row r="7" spans="1:11" ht="30.75" customHeight="1" x14ac:dyDescent="0.2">
      <c r="A7" s="59" t="s">
        <v>26</v>
      </c>
      <c r="B7" s="60" t="s">
        <v>82</v>
      </c>
      <c r="C7" s="79" t="s">
        <v>83</v>
      </c>
      <c r="D7" s="89"/>
      <c r="E7" s="90"/>
      <c r="G7" s="59" t="s">
        <v>26</v>
      </c>
      <c r="H7" s="60" t="s">
        <v>82</v>
      </c>
      <c r="I7" s="85" t="s">
        <v>83</v>
      </c>
      <c r="J7" s="91"/>
      <c r="K7" s="92"/>
    </row>
    <row r="8" spans="1:11" x14ac:dyDescent="0.2">
      <c r="A8" s="62">
        <v>43</v>
      </c>
      <c r="B8" s="64">
        <v>53724</v>
      </c>
      <c r="C8" s="63">
        <f>(B8/52.143)/5</f>
        <v>206.0640929750877</v>
      </c>
      <c r="D8" s="95">
        <v>8</v>
      </c>
      <c r="E8" s="63">
        <f>C8/8*D8</f>
        <v>206.0640929750877</v>
      </c>
      <c r="G8" s="86">
        <v>43</v>
      </c>
      <c r="H8" s="87">
        <v>64471</v>
      </c>
      <c r="I8" s="80">
        <f>(H8/52.143)/5</f>
        <v>247.28534990315092</v>
      </c>
      <c r="J8" s="117">
        <v>9.6</v>
      </c>
      <c r="K8" s="80">
        <f>I8/9.6*J8</f>
        <v>247.28534990315092</v>
      </c>
    </row>
    <row r="9" spans="1:11" x14ac:dyDescent="0.2">
      <c r="A9" s="66">
        <v>42</v>
      </c>
      <c r="B9" s="67">
        <v>52170</v>
      </c>
      <c r="C9" s="80">
        <f t="shared" ref="C9:C47" si="0">(B9/52.143)/5</f>
        <v>200.10356136010586</v>
      </c>
      <c r="D9" s="96"/>
      <c r="E9" s="80">
        <f t="shared" ref="E9:E50" si="1">C9/8*D9</f>
        <v>0</v>
      </c>
      <c r="G9" s="86">
        <v>42</v>
      </c>
      <c r="H9" s="87">
        <v>62606</v>
      </c>
      <c r="I9" s="80">
        <f t="shared" ref="I9:I47" si="2">(H9/52.143)/5</f>
        <v>240.13194484398673</v>
      </c>
      <c r="J9" s="96"/>
      <c r="K9" s="80">
        <f t="shared" ref="K9:K47" si="3">I9/9.6*J9</f>
        <v>0</v>
      </c>
    </row>
    <row r="10" spans="1:11" x14ac:dyDescent="0.2">
      <c r="A10" s="66">
        <v>41</v>
      </c>
      <c r="B10" s="67">
        <v>50639</v>
      </c>
      <c r="C10" s="80">
        <f t="shared" si="0"/>
        <v>194.23124868151046</v>
      </c>
      <c r="D10" s="96"/>
      <c r="E10" s="80">
        <f t="shared" si="1"/>
        <v>0</v>
      </c>
      <c r="G10" s="86">
        <v>41</v>
      </c>
      <c r="H10" s="87">
        <v>60768</v>
      </c>
      <c r="I10" s="80">
        <f t="shared" si="2"/>
        <v>233.08210114492834</v>
      </c>
      <c r="J10" s="96"/>
      <c r="K10" s="80">
        <f t="shared" si="3"/>
        <v>0</v>
      </c>
    </row>
    <row r="11" spans="1:11" x14ac:dyDescent="0.2">
      <c r="A11" s="66">
        <v>40</v>
      </c>
      <c r="B11" s="67">
        <v>49173</v>
      </c>
      <c r="C11" s="80">
        <f t="shared" si="0"/>
        <v>188.60825038835509</v>
      </c>
      <c r="D11" s="96"/>
      <c r="E11" s="80">
        <f t="shared" si="1"/>
        <v>0</v>
      </c>
      <c r="G11" s="86">
        <v>40</v>
      </c>
      <c r="H11" s="87">
        <v>59009</v>
      </c>
      <c r="I11" s="80">
        <f t="shared" si="2"/>
        <v>226.33527031432791</v>
      </c>
      <c r="J11" s="96"/>
      <c r="K11" s="80">
        <f t="shared" si="3"/>
        <v>0</v>
      </c>
    </row>
    <row r="12" spans="1:11" x14ac:dyDescent="0.2">
      <c r="A12" s="66">
        <v>39</v>
      </c>
      <c r="B12" s="67">
        <v>47760</v>
      </c>
      <c r="C12" s="80">
        <f t="shared" si="0"/>
        <v>183.1885392094816</v>
      </c>
      <c r="D12" s="96"/>
      <c r="E12" s="80">
        <f t="shared" si="1"/>
        <v>0</v>
      </c>
      <c r="G12" s="86">
        <v>39</v>
      </c>
      <c r="H12" s="87">
        <v>57313</v>
      </c>
      <c r="I12" s="80">
        <f t="shared" si="2"/>
        <v>219.83008265730777</v>
      </c>
      <c r="J12" s="96"/>
      <c r="K12" s="80">
        <f t="shared" si="3"/>
        <v>0</v>
      </c>
    </row>
    <row r="13" spans="1:11" x14ac:dyDescent="0.2">
      <c r="A13" s="66">
        <v>38</v>
      </c>
      <c r="B13" s="67">
        <v>46354</v>
      </c>
      <c r="C13" s="80">
        <f t="shared" si="0"/>
        <v>177.79567727211708</v>
      </c>
      <c r="D13" s="96"/>
      <c r="E13" s="80">
        <f t="shared" si="1"/>
        <v>0</v>
      </c>
      <c r="G13" s="86">
        <v>38</v>
      </c>
      <c r="H13" s="87">
        <v>55626</v>
      </c>
      <c r="I13" s="80">
        <f t="shared" si="2"/>
        <v>213.35941545365631</v>
      </c>
      <c r="J13" s="96"/>
      <c r="K13" s="80">
        <f t="shared" si="3"/>
        <v>0</v>
      </c>
    </row>
    <row r="14" spans="1:11" x14ac:dyDescent="0.2">
      <c r="A14" s="68">
        <v>37</v>
      </c>
      <c r="B14" s="69">
        <v>45000</v>
      </c>
      <c r="C14" s="80">
        <f t="shared" si="0"/>
        <v>172.60226684310453</v>
      </c>
      <c r="D14" s="96"/>
      <c r="E14" s="80">
        <f t="shared" si="1"/>
        <v>0</v>
      </c>
      <c r="G14" s="86">
        <v>37</v>
      </c>
      <c r="H14" s="87">
        <v>54001</v>
      </c>
      <c r="I14" s="80">
        <f t="shared" si="2"/>
        <v>207.12655581765529</v>
      </c>
      <c r="J14" s="96"/>
      <c r="K14" s="80">
        <f t="shared" si="3"/>
        <v>0</v>
      </c>
    </row>
    <row r="15" spans="1:11" x14ac:dyDescent="0.2">
      <c r="A15" s="70">
        <v>36</v>
      </c>
      <c r="B15" s="71">
        <v>43690</v>
      </c>
      <c r="C15" s="80">
        <f t="shared" si="0"/>
        <v>167.57762307500528</v>
      </c>
      <c r="D15" s="96"/>
      <c r="E15" s="80">
        <f t="shared" si="1"/>
        <v>0</v>
      </c>
      <c r="G15" s="61">
        <v>36</v>
      </c>
      <c r="H15" s="78">
        <v>52429</v>
      </c>
      <c r="I15" s="80">
        <f t="shared" si="2"/>
        <v>201.09698329593618</v>
      </c>
      <c r="J15" s="96"/>
      <c r="K15" s="80">
        <f t="shared" si="3"/>
        <v>0</v>
      </c>
    </row>
    <row r="16" spans="1:11" x14ac:dyDescent="0.2">
      <c r="A16" s="70">
        <v>35</v>
      </c>
      <c r="B16" s="71">
        <v>42424</v>
      </c>
      <c r="C16" s="80">
        <f t="shared" si="0"/>
        <v>162.72174596781926</v>
      </c>
      <c r="D16" s="96"/>
      <c r="E16" s="80">
        <f t="shared" si="1"/>
        <v>0</v>
      </c>
      <c r="G16" s="61">
        <v>35</v>
      </c>
      <c r="H16" s="78">
        <v>50910</v>
      </c>
      <c r="I16" s="80">
        <f t="shared" si="2"/>
        <v>195.27069788849894</v>
      </c>
      <c r="J16" s="96"/>
      <c r="K16" s="80">
        <f t="shared" si="3"/>
        <v>0</v>
      </c>
    </row>
    <row r="17" spans="1:11" x14ac:dyDescent="0.2">
      <c r="A17" s="70">
        <v>34</v>
      </c>
      <c r="B17" s="71">
        <v>41181</v>
      </c>
      <c r="C17" s="80">
        <f t="shared" si="0"/>
        <v>157.95408779701972</v>
      </c>
      <c r="D17" s="96"/>
      <c r="E17" s="80">
        <f t="shared" si="1"/>
        <v>0</v>
      </c>
      <c r="G17" s="61">
        <v>34</v>
      </c>
      <c r="H17" s="78">
        <v>49419</v>
      </c>
      <c r="I17" s="80">
        <f t="shared" si="2"/>
        <v>189.55180944709741</v>
      </c>
      <c r="J17" s="96"/>
      <c r="K17" s="80">
        <f t="shared" si="3"/>
        <v>0</v>
      </c>
    </row>
    <row r="18" spans="1:11" x14ac:dyDescent="0.2">
      <c r="A18" s="70">
        <v>33</v>
      </c>
      <c r="B18" s="71">
        <v>39982</v>
      </c>
      <c r="C18" s="80">
        <f t="shared" si="0"/>
        <v>153.35519628713345</v>
      </c>
      <c r="D18" s="96"/>
      <c r="E18" s="80">
        <f t="shared" si="1"/>
        <v>0</v>
      </c>
      <c r="G18" s="61">
        <v>33</v>
      </c>
      <c r="H18" s="78">
        <v>47980</v>
      </c>
      <c r="I18" s="80">
        <f t="shared" si="2"/>
        <v>184.03237251404792</v>
      </c>
      <c r="J18" s="96"/>
      <c r="K18" s="80">
        <f t="shared" si="3"/>
        <v>0</v>
      </c>
    </row>
    <row r="19" spans="1:11" x14ac:dyDescent="0.2">
      <c r="A19" s="70">
        <v>32</v>
      </c>
      <c r="B19" s="71">
        <v>38823</v>
      </c>
      <c r="C19" s="80">
        <f t="shared" si="0"/>
        <v>148.90972901444107</v>
      </c>
      <c r="D19" s="96"/>
      <c r="E19" s="80">
        <f t="shared" si="1"/>
        <v>0</v>
      </c>
      <c r="G19" s="61">
        <v>32</v>
      </c>
      <c r="H19" s="78">
        <v>45236</v>
      </c>
      <c r="I19" s="80">
        <f t="shared" si="2"/>
        <v>173.50746984254837</v>
      </c>
      <c r="J19" s="96"/>
      <c r="K19" s="80">
        <f t="shared" si="3"/>
        <v>0</v>
      </c>
    </row>
    <row r="20" spans="1:11" x14ac:dyDescent="0.2">
      <c r="A20" s="62">
        <v>31</v>
      </c>
      <c r="B20" s="64">
        <v>37735</v>
      </c>
      <c r="C20" s="80">
        <f t="shared" si="0"/>
        <v>144.73658976276778</v>
      </c>
      <c r="D20" s="96"/>
      <c r="E20" s="80">
        <f t="shared" si="1"/>
        <v>0</v>
      </c>
      <c r="G20" s="86">
        <v>31</v>
      </c>
      <c r="H20" s="87">
        <v>45236</v>
      </c>
      <c r="I20" s="80">
        <f t="shared" si="2"/>
        <v>173.50746984254837</v>
      </c>
      <c r="J20" s="96"/>
      <c r="K20" s="80">
        <f t="shared" si="3"/>
        <v>0</v>
      </c>
    </row>
    <row r="21" spans="1:11" x14ac:dyDescent="0.2">
      <c r="A21" s="66">
        <v>30</v>
      </c>
      <c r="B21" s="67">
        <v>36586</v>
      </c>
      <c r="C21" s="80">
        <f t="shared" si="0"/>
        <v>140.32947854937385</v>
      </c>
      <c r="D21" s="96"/>
      <c r="E21" s="80">
        <f t="shared" si="1"/>
        <v>0</v>
      </c>
      <c r="G21" s="86">
        <v>30</v>
      </c>
      <c r="H21" s="87">
        <v>43904</v>
      </c>
      <c r="I21" s="80">
        <f t="shared" si="2"/>
        <v>168.39844274399246</v>
      </c>
      <c r="J21" s="96"/>
      <c r="K21" s="80">
        <f t="shared" si="3"/>
        <v>0</v>
      </c>
    </row>
    <row r="22" spans="1:11" x14ac:dyDescent="0.2">
      <c r="A22" s="66">
        <v>29</v>
      </c>
      <c r="B22" s="67">
        <v>35498</v>
      </c>
      <c r="C22" s="80">
        <f t="shared" si="0"/>
        <v>136.15633929770055</v>
      </c>
      <c r="D22" s="96"/>
      <c r="E22" s="80">
        <f t="shared" si="1"/>
        <v>0</v>
      </c>
      <c r="G22" s="86">
        <v>29</v>
      </c>
      <c r="H22" s="87">
        <v>42599</v>
      </c>
      <c r="I22" s="80">
        <f t="shared" si="2"/>
        <v>163.39297700554246</v>
      </c>
      <c r="J22" s="96"/>
      <c r="K22" s="80">
        <f t="shared" si="3"/>
        <v>0</v>
      </c>
    </row>
    <row r="23" spans="1:11" x14ac:dyDescent="0.2">
      <c r="A23" s="66">
        <v>28</v>
      </c>
      <c r="B23" s="67">
        <v>34535</v>
      </c>
      <c r="C23" s="80">
        <f t="shared" si="0"/>
        <v>132.46265078725813</v>
      </c>
      <c r="D23" s="96"/>
      <c r="E23" s="80">
        <f t="shared" si="1"/>
        <v>0</v>
      </c>
      <c r="G23" s="86">
        <v>28</v>
      </c>
      <c r="H23" s="87">
        <v>41400</v>
      </c>
      <c r="I23" s="80">
        <f t="shared" si="2"/>
        <v>158.79408549565616</v>
      </c>
      <c r="J23" s="96"/>
      <c r="K23" s="80">
        <f t="shared" si="3"/>
        <v>0</v>
      </c>
    </row>
    <row r="24" spans="1:11" x14ac:dyDescent="0.2">
      <c r="A24" s="68">
        <v>27</v>
      </c>
      <c r="B24" s="69">
        <v>33469</v>
      </c>
      <c r="C24" s="80">
        <f t="shared" si="0"/>
        <v>128.37389486604144</v>
      </c>
      <c r="D24" s="96"/>
      <c r="E24" s="80">
        <f t="shared" si="1"/>
        <v>0</v>
      </c>
      <c r="G24" s="86">
        <v>27</v>
      </c>
      <c r="H24" s="87">
        <v>40174</v>
      </c>
      <c r="I24" s="80">
        <f t="shared" si="2"/>
        <v>154.09163262566403</v>
      </c>
      <c r="J24" s="96"/>
      <c r="K24" s="80">
        <f t="shared" si="3"/>
        <v>0</v>
      </c>
    </row>
    <row r="25" spans="1:11" x14ac:dyDescent="0.2">
      <c r="A25" s="70">
        <v>26</v>
      </c>
      <c r="B25" s="71">
        <v>32501</v>
      </c>
      <c r="C25" s="80">
        <f t="shared" si="0"/>
        <v>124.66102832594979</v>
      </c>
      <c r="D25" s="96"/>
      <c r="E25" s="80">
        <f t="shared" si="1"/>
        <v>0</v>
      </c>
      <c r="G25" s="61">
        <v>26</v>
      </c>
      <c r="H25" s="78">
        <v>39002</v>
      </c>
      <c r="I25" s="80">
        <f t="shared" si="2"/>
        <v>149.59630247588365</v>
      </c>
      <c r="J25" s="96"/>
      <c r="K25" s="80">
        <f t="shared" si="3"/>
        <v>0</v>
      </c>
    </row>
    <row r="26" spans="1:11" x14ac:dyDescent="0.2">
      <c r="A26" s="70">
        <v>25</v>
      </c>
      <c r="B26" s="71">
        <v>31569</v>
      </c>
      <c r="C26" s="80">
        <f t="shared" si="0"/>
        <v>121.0862435993326</v>
      </c>
      <c r="D26" s="96"/>
      <c r="E26" s="80">
        <f t="shared" si="1"/>
        <v>0</v>
      </c>
      <c r="G26" s="61">
        <v>25</v>
      </c>
      <c r="H26" s="78">
        <v>37883</v>
      </c>
      <c r="I26" s="80">
        <f t="shared" si="2"/>
        <v>145.3042594403851</v>
      </c>
      <c r="J26" s="96"/>
      <c r="K26" s="80">
        <f t="shared" si="3"/>
        <v>0</v>
      </c>
    </row>
    <row r="27" spans="1:11" x14ac:dyDescent="0.2">
      <c r="A27" s="70">
        <v>24</v>
      </c>
      <c r="B27" s="71">
        <v>30654</v>
      </c>
      <c r="C27" s="80">
        <f t="shared" si="0"/>
        <v>117.57666417352281</v>
      </c>
      <c r="D27" s="96"/>
      <c r="E27" s="80">
        <f t="shared" si="1"/>
        <v>0</v>
      </c>
      <c r="G27" s="61">
        <v>24</v>
      </c>
      <c r="H27" s="78">
        <v>36786</v>
      </c>
      <c r="I27" s="80">
        <f t="shared" si="2"/>
        <v>141.0965997353432</v>
      </c>
      <c r="J27" s="96"/>
      <c r="K27" s="80">
        <f t="shared" si="3"/>
        <v>0</v>
      </c>
    </row>
    <row r="28" spans="1:11" x14ac:dyDescent="0.2">
      <c r="A28" s="70">
        <v>23</v>
      </c>
      <c r="B28" s="71">
        <v>29748</v>
      </c>
      <c r="C28" s="80">
        <f t="shared" si="0"/>
        <v>114.10160520108164</v>
      </c>
      <c r="D28" s="96"/>
      <c r="E28" s="80">
        <f t="shared" si="1"/>
        <v>0</v>
      </c>
      <c r="G28" s="61">
        <v>23</v>
      </c>
      <c r="H28" s="78">
        <v>35699</v>
      </c>
      <c r="I28" s="80">
        <f t="shared" si="2"/>
        <v>136.92729608959976</v>
      </c>
      <c r="J28" s="96"/>
      <c r="K28" s="80">
        <f t="shared" si="3"/>
        <v>0</v>
      </c>
    </row>
    <row r="29" spans="1:11" x14ac:dyDescent="0.2">
      <c r="A29" s="62">
        <v>22</v>
      </c>
      <c r="B29" s="64">
        <v>28882</v>
      </c>
      <c r="C29" s="80">
        <f t="shared" si="0"/>
        <v>110.77997046583434</v>
      </c>
      <c r="D29" s="96"/>
      <c r="E29" s="80">
        <f t="shared" si="1"/>
        <v>0</v>
      </c>
      <c r="G29" s="86">
        <v>22</v>
      </c>
      <c r="H29" s="87">
        <v>34660</v>
      </c>
      <c r="I29" s="80">
        <f t="shared" si="2"/>
        <v>132.94210152848896</v>
      </c>
      <c r="J29" s="96"/>
      <c r="K29" s="80">
        <f t="shared" si="3"/>
        <v>0</v>
      </c>
    </row>
    <row r="30" spans="1:11" x14ac:dyDescent="0.2">
      <c r="A30" s="66">
        <v>21</v>
      </c>
      <c r="B30" s="67">
        <v>28039</v>
      </c>
      <c r="C30" s="80">
        <f t="shared" si="0"/>
        <v>107.54655466697352</v>
      </c>
      <c r="D30" s="96"/>
      <c r="E30" s="80">
        <f t="shared" si="1"/>
        <v>0</v>
      </c>
      <c r="G30" s="86">
        <v>21</v>
      </c>
      <c r="H30" s="87">
        <v>33647</v>
      </c>
      <c r="I30" s="80">
        <f t="shared" si="2"/>
        <v>129.05663272155419</v>
      </c>
      <c r="J30" s="96"/>
      <c r="K30" s="80">
        <f t="shared" si="3"/>
        <v>0</v>
      </c>
    </row>
    <row r="31" spans="1:11" x14ac:dyDescent="0.2">
      <c r="A31" s="66">
        <v>20</v>
      </c>
      <c r="B31" s="67">
        <v>27240</v>
      </c>
      <c r="C31" s="80">
        <f t="shared" si="0"/>
        <v>104.48190552902595</v>
      </c>
      <c r="D31" s="96"/>
      <c r="E31" s="80">
        <f t="shared" si="1"/>
        <v>0</v>
      </c>
      <c r="G31" s="86">
        <v>20</v>
      </c>
      <c r="H31" s="87">
        <v>32675</v>
      </c>
      <c r="I31" s="80">
        <f t="shared" si="2"/>
        <v>125.32842375774312</v>
      </c>
      <c r="J31" s="96"/>
      <c r="K31" s="80">
        <f t="shared" si="3"/>
        <v>0</v>
      </c>
    </row>
    <row r="32" spans="1:11" x14ac:dyDescent="0.2">
      <c r="A32" s="68">
        <v>19</v>
      </c>
      <c r="B32" s="69">
        <v>26440</v>
      </c>
      <c r="C32" s="80">
        <f t="shared" si="0"/>
        <v>101.41342078514853</v>
      </c>
      <c r="D32" s="96"/>
      <c r="E32" s="80">
        <f t="shared" si="1"/>
        <v>0</v>
      </c>
      <c r="G32" s="86">
        <v>19</v>
      </c>
      <c r="H32" s="87">
        <v>31729</v>
      </c>
      <c r="I32" s="80">
        <f t="shared" si="2"/>
        <v>121.69994054810809</v>
      </c>
      <c r="J32" s="96"/>
      <c r="K32" s="80">
        <f t="shared" si="3"/>
        <v>0</v>
      </c>
    </row>
    <row r="33" spans="1:11" x14ac:dyDescent="0.2">
      <c r="A33" s="70">
        <v>18</v>
      </c>
      <c r="B33" s="71">
        <v>25663</v>
      </c>
      <c r="C33" s="80">
        <f t="shared" si="0"/>
        <v>98.433154977657594</v>
      </c>
      <c r="D33" s="96"/>
      <c r="E33" s="80">
        <f t="shared" si="1"/>
        <v>0</v>
      </c>
      <c r="G33" s="61">
        <v>18</v>
      </c>
      <c r="H33" s="78">
        <v>30797</v>
      </c>
      <c r="I33" s="80">
        <f t="shared" si="2"/>
        <v>118.12515582149089</v>
      </c>
      <c r="J33" s="96"/>
      <c r="K33" s="80">
        <f t="shared" si="3"/>
        <v>0</v>
      </c>
    </row>
    <row r="34" spans="1:11" x14ac:dyDescent="0.2">
      <c r="A34" s="70">
        <v>17</v>
      </c>
      <c r="B34" s="71">
        <v>24923</v>
      </c>
      <c r="C34" s="80">
        <f t="shared" si="0"/>
        <v>95.594806589570993</v>
      </c>
      <c r="D34" s="96"/>
      <c r="E34" s="80">
        <f t="shared" si="1"/>
        <v>0</v>
      </c>
      <c r="G34" s="61">
        <v>17</v>
      </c>
      <c r="H34" s="78">
        <v>29908</v>
      </c>
      <c r="I34" s="80">
        <f t="shared" si="2"/>
        <v>114.71530214985712</v>
      </c>
      <c r="J34" s="96"/>
      <c r="K34" s="80">
        <f t="shared" si="3"/>
        <v>0</v>
      </c>
    </row>
    <row r="35" spans="1:11" x14ac:dyDescent="0.2">
      <c r="A35" s="70">
        <v>16</v>
      </c>
      <c r="B35" s="71">
        <v>24198</v>
      </c>
      <c r="C35" s="80">
        <f t="shared" si="0"/>
        <v>92.813992290432083</v>
      </c>
      <c r="D35" s="96"/>
      <c r="E35" s="80">
        <f t="shared" si="1"/>
        <v>0</v>
      </c>
      <c r="G35" s="61">
        <v>16</v>
      </c>
      <c r="H35" s="78">
        <v>29038</v>
      </c>
      <c r="I35" s="80">
        <f t="shared" si="2"/>
        <v>111.37832499089043</v>
      </c>
      <c r="J35" s="96"/>
      <c r="K35" s="80">
        <f t="shared" si="3"/>
        <v>0</v>
      </c>
    </row>
    <row r="36" spans="1:11" x14ac:dyDescent="0.2">
      <c r="A36" s="70">
        <v>15</v>
      </c>
      <c r="B36" s="71">
        <v>23513</v>
      </c>
      <c r="C36" s="80">
        <f t="shared" si="0"/>
        <v>90.186602228487047</v>
      </c>
      <c r="D36" s="96"/>
      <c r="E36" s="80">
        <f t="shared" si="1"/>
        <v>0</v>
      </c>
      <c r="G36" s="61">
        <v>15</v>
      </c>
      <c r="H36" s="78">
        <v>28186</v>
      </c>
      <c r="I36" s="80">
        <f t="shared" si="2"/>
        <v>108.11038873866099</v>
      </c>
      <c r="J36" s="96"/>
      <c r="K36" s="80">
        <f t="shared" si="3"/>
        <v>0</v>
      </c>
    </row>
    <row r="37" spans="1:11" x14ac:dyDescent="0.2">
      <c r="A37" s="62">
        <v>14</v>
      </c>
      <c r="B37" s="64">
        <v>22824</v>
      </c>
      <c r="C37" s="80">
        <f t="shared" si="0"/>
        <v>87.543869742822622</v>
      </c>
      <c r="D37" s="96"/>
      <c r="E37" s="80">
        <f t="shared" si="1"/>
        <v>0</v>
      </c>
      <c r="G37" s="86">
        <v>14</v>
      </c>
      <c r="H37" s="87">
        <v>27360</v>
      </c>
      <c r="I37" s="80">
        <f t="shared" si="2"/>
        <v>104.94217824060756</v>
      </c>
      <c r="J37" s="96"/>
      <c r="K37" s="80">
        <f t="shared" si="3"/>
        <v>0</v>
      </c>
    </row>
    <row r="38" spans="1:11" x14ac:dyDescent="0.2">
      <c r="A38" s="66">
        <v>13</v>
      </c>
      <c r="B38" s="67">
        <v>22157</v>
      </c>
      <c r="C38" s="80">
        <f t="shared" si="0"/>
        <v>84.985520587614829</v>
      </c>
      <c r="D38" s="96"/>
      <c r="E38" s="80">
        <f t="shared" si="1"/>
        <v>0</v>
      </c>
      <c r="G38" s="86">
        <v>13</v>
      </c>
      <c r="H38" s="87">
        <v>26561</v>
      </c>
      <c r="I38" s="80">
        <f t="shared" si="2"/>
        <v>101.87752910265999</v>
      </c>
      <c r="J38" s="96"/>
      <c r="K38" s="80">
        <f t="shared" si="3"/>
        <v>0</v>
      </c>
    </row>
    <row r="39" spans="1:11" x14ac:dyDescent="0.2">
      <c r="A39" s="66">
        <v>12</v>
      </c>
      <c r="B39" s="67">
        <v>21490</v>
      </c>
      <c r="C39" s="80">
        <f t="shared" si="0"/>
        <v>82.427171432407036</v>
      </c>
      <c r="D39" s="96"/>
      <c r="E39" s="80">
        <f t="shared" si="1"/>
        <v>0</v>
      </c>
      <c r="G39" s="86">
        <v>12</v>
      </c>
      <c r="H39" s="87">
        <v>25788</v>
      </c>
      <c r="I39" s="80">
        <f t="shared" si="2"/>
        <v>98.912605718888443</v>
      </c>
      <c r="J39" s="96"/>
      <c r="K39" s="80">
        <f t="shared" si="3"/>
        <v>0</v>
      </c>
    </row>
    <row r="40" spans="1:11" x14ac:dyDescent="0.2">
      <c r="A40" s="68">
        <v>11</v>
      </c>
      <c r="B40" s="69">
        <v>20890</v>
      </c>
      <c r="C40" s="80">
        <f t="shared" si="0"/>
        <v>80.125807874498975</v>
      </c>
      <c r="D40" s="96"/>
      <c r="E40" s="80">
        <f t="shared" si="1"/>
        <v>0</v>
      </c>
      <c r="G40" s="86">
        <v>11</v>
      </c>
      <c r="H40" s="87">
        <v>25042</v>
      </c>
      <c r="I40" s="80">
        <f t="shared" si="2"/>
        <v>96.051243695222752</v>
      </c>
      <c r="J40" s="96"/>
      <c r="K40" s="80">
        <f t="shared" si="3"/>
        <v>0</v>
      </c>
    </row>
    <row r="41" spans="1:11" x14ac:dyDescent="0.2">
      <c r="A41" s="70">
        <v>10</v>
      </c>
      <c r="B41" s="71">
        <v>20565</v>
      </c>
      <c r="C41" s="80">
        <f t="shared" si="0"/>
        <v>78.879235947298781</v>
      </c>
      <c r="D41" s="96"/>
      <c r="E41" s="80">
        <f t="shared" si="1"/>
        <v>0</v>
      </c>
      <c r="G41" s="61">
        <v>10</v>
      </c>
      <c r="H41" s="78">
        <v>24678</v>
      </c>
      <c r="I41" s="80">
        <f t="shared" si="2"/>
        <v>94.65508313675852</v>
      </c>
      <c r="J41" s="96"/>
      <c r="K41" s="80">
        <f t="shared" si="3"/>
        <v>0</v>
      </c>
    </row>
    <row r="42" spans="1:11" x14ac:dyDescent="0.2">
      <c r="A42" s="70">
        <v>9</v>
      </c>
      <c r="B42" s="71">
        <v>20065</v>
      </c>
      <c r="C42" s="80">
        <f t="shared" si="0"/>
        <v>76.961432982375385</v>
      </c>
      <c r="D42" s="96"/>
      <c r="E42" s="80">
        <f t="shared" si="1"/>
        <v>0</v>
      </c>
      <c r="G42" s="61">
        <v>9</v>
      </c>
      <c r="H42" s="78">
        <v>24078</v>
      </c>
      <c r="I42" s="80">
        <f t="shared" si="2"/>
        <v>92.353719578850473</v>
      </c>
      <c r="J42" s="96"/>
      <c r="K42" s="80">
        <f t="shared" si="3"/>
        <v>0</v>
      </c>
    </row>
    <row r="43" spans="1:11" x14ac:dyDescent="0.2">
      <c r="A43" s="70">
        <v>8</v>
      </c>
      <c r="B43" s="71">
        <v>19460</v>
      </c>
      <c r="C43" s="80">
        <f t="shared" si="0"/>
        <v>74.640891394818098</v>
      </c>
      <c r="D43" s="96"/>
      <c r="E43" s="80">
        <f t="shared" si="1"/>
        <v>0</v>
      </c>
      <c r="G43" s="61">
        <v>8</v>
      </c>
      <c r="H43" s="78">
        <v>23352</v>
      </c>
      <c r="I43" s="80">
        <f t="shared" si="2"/>
        <v>89.569069673781712</v>
      </c>
      <c r="J43" s="96"/>
      <c r="K43" s="80">
        <f t="shared" si="3"/>
        <v>0</v>
      </c>
    </row>
    <row r="44" spans="1:11" x14ac:dyDescent="0.2">
      <c r="A44" s="70">
        <v>7</v>
      </c>
      <c r="B44" s="71">
        <v>18917</v>
      </c>
      <c r="C44" s="80">
        <f t="shared" si="0"/>
        <v>72.558157374911303</v>
      </c>
      <c r="D44" s="96"/>
      <c r="E44" s="80">
        <f t="shared" si="1"/>
        <v>0</v>
      </c>
      <c r="G44" s="61">
        <v>7</v>
      </c>
      <c r="H44" s="78">
        <v>22701</v>
      </c>
      <c r="I44" s="80">
        <f t="shared" si="2"/>
        <v>87.072090213451474</v>
      </c>
      <c r="J44" s="96"/>
      <c r="K44" s="80">
        <f t="shared" si="3"/>
        <v>0</v>
      </c>
    </row>
    <row r="45" spans="1:11" x14ac:dyDescent="0.2">
      <c r="A45" s="72">
        <v>6</v>
      </c>
      <c r="B45" s="71">
        <v>18500</v>
      </c>
      <c r="C45" s="80">
        <f t="shared" si="0"/>
        <v>70.958709702165194</v>
      </c>
      <c r="D45" s="96"/>
      <c r="E45" s="80">
        <f t="shared" si="1"/>
        <v>0</v>
      </c>
      <c r="G45" s="61">
        <v>6</v>
      </c>
      <c r="H45" s="78">
        <v>22200</v>
      </c>
      <c r="I45" s="80">
        <f t="shared" si="2"/>
        <v>85.150451642598242</v>
      </c>
      <c r="J45" s="96"/>
      <c r="K45" s="80">
        <f t="shared" si="3"/>
        <v>0</v>
      </c>
    </row>
    <row r="46" spans="1:11" x14ac:dyDescent="0.2">
      <c r="A46" s="73">
        <v>5</v>
      </c>
      <c r="B46" s="64">
        <v>18292</v>
      </c>
      <c r="C46" s="80">
        <f t="shared" si="0"/>
        <v>70.160903668757072</v>
      </c>
      <c r="D46" s="96"/>
      <c r="E46" s="80">
        <f t="shared" si="1"/>
        <v>0</v>
      </c>
      <c r="G46" s="88">
        <v>5</v>
      </c>
      <c r="H46" s="87">
        <v>21960</v>
      </c>
      <c r="I46" s="80">
        <f t="shared" si="2"/>
        <v>84.229906219435009</v>
      </c>
      <c r="J46" s="96"/>
      <c r="K46" s="80">
        <f t="shared" si="3"/>
        <v>0</v>
      </c>
    </row>
    <row r="47" spans="1:11" x14ac:dyDescent="0.2">
      <c r="A47" s="74">
        <v>4</v>
      </c>
      <c r="B47" s="67">
        <v>18187</v>
      </c>
      <c r="C47" s="80">
        <f t="shared" si="0"/>
        <v>69.758165046123153</v>
      </c>
      <c r="D47" s="96"/>
      <c r="E47" s="80">
        <f t="shared" si="1"/>
        <v>0</v>
      </c>
      <c r="G47" s="88">
        <v>4</v>
      </c>
      <c r="H47" s="87">
        <v>21825</v>
      </c>
      <c r="I47" s="80">
        <f t="shared" si="2"/>
        <v>83.712099418905694</v>
      </c>
      <c r="J47" s="96"/>
      <c r="K47" s="80">
        <f t="shared" si="3"/>
        <v>0</v>
      </c>
    </row>
    <row r="48" spans="1:11" x14ac:dyDescent="0.2">
      <c r="A48" s="74">
        <v>3</v>
      </c>
      <c r="B48" s="75"/>
      <c r="C48" s="80"/>
      <c r="D48" s="96"/>
      <c r="E48" s="80">
        <f t="shared" si="1"/>
        <v>0</v>
      </c>
    </row>
    <row r="49" spans="1:9" ht="15" x14ac:dyDescent="0.25">
      <c r="A49" s="76">
        <v>2</v>
      </c>
      <c r="B49" s="77"/>
      <c r="C49" s="80"/>
      <c r="D49" s="96"/>
      <c r="E49" s="80">
        <f t="shared" si="1"/>
        <v>0</v>
      </c>
      <c r="G49" s="4" t="s">
        <v>84</v>
      </c>
      <c r="H49" s="4"/>
      <c r="I49" s="4"/>
    </row>
    <row r="50" spans="1:9" x14ac:dyDescent="0.2">
      <c r="A50" s="61">
        <v>1</v>
      </c>
      <c r="B50" s="78">
        <v>17103</v>
      </c>
      <c r="C50" s="80">
        <f>(B49/52.143)/5</f>
        <v>0</v>
      </c>
      <c r="D50" s="96"/>
      <c r="E50" s="80">
        <f t="shared" si="1"/>
        <v>0</v>
      </c>
    </row>
    <row r="51" spans="1:9" x14ac:dyDescent="0.2">
      <c r="D51" s="65"/>
    </row>
    <row r="53" spans="1:9" ht="15" x14ac:dyDescent="0.25">
      <c r="B53" s="4" t="s">
        <v>85</v>
      </c>
      <c r="C53" s="4"/>
      <c r="D53" s="4"/>
    </row>
    <row r="55" spans="1:9" ht="15" x14ac:dyDescent="0.25">
      <c r="B55" s="4" t="s">
        <v>86</v>
      </c>
      <c r="C55" s="93"/>
    </row>
    <row r="56" spans="1:9" ht="30" x14ac:dyDescent="0.25">
      <c r="B56" s="35" t="s">
        <v>87</v>
      </c>
      <c r="C56" s="36">
        <v>9</v>
      </c>
    </row>
    <row r="57" spans="1:9" hidden="1" x14ac:dyDescent="0.2">
      <c r="C57" s="3">
        <f>(C55/52.143/5)</f>
        <v>0</v>
      </c>
    </row>
    <row r="58" spans="1:9" ht="15" x14ac:dyDescent="0.25">
      <c r="B58" s="4" t="s">
        <v>88</v>
      </c>
      <c r="C58" s="94">
        <f>C57/8*C56</f>
        <v>0</v>
      </c>
    </row>
  </sheetData>
  <sheetProtection algorithmName="SHA-512" hashValue="FSi9YBCcvmVGQC72tScNL9C6VnS7NEC28ofhA+0op5mE2y+SigorZKNwqFHNdZyc95kczKMbVi/V9CblXAEpsA==" saltValue="Zb04HKJJ3sLO+bSIzpYzzA==" spinCount="100000" sheet="1" objects="1" scenarios="1" selectLockedCells="1"/>
  <mergeCells count="4">
    <mergeCell ref="A1:E2"/>
    <mergeCell ref="A3:E4"/>
    <mergeCell ref="A5:I5"/>
    <mergeCell ref="H4:J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UOE </vt:lpstr>
      <vt:lpstr>UECS</vt:lpstr>
      <vt:lpstr>WHH </vt:lpstr>
      <vt:lpstr>'UOE '!Print_Area</vt:lpstr>
    </vt:vector>
  </TitlesOfParts>
  <Company>University of Essex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Clements, Tanya L</dc:creator>
  <cp:lastModifiedBy>staff</cp:lastModifiedBy>
  <cp:lastPrinted>2020-04-17T15:51:02Z</cp:lastPrinted>
  <dcterms:created xsi:type="dcterms:W3CDTF">2016-09-07T15:50:57Z</dcterms:created>
  <dcterms:modified xsi:type="dcterms:W3CDTF">2020-06-18T09:53:49Z</dcterms:modified>
</cp:coreProperties>
</file>